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https://wordandbrown-my.sharepoint.com/personal/dleon_wordandbrown_com/Documents/Desktop/"/>
    </mc:Choice>
  </mc:AlternateContent>
  <bookViews>
    <workbookView xWindow="-120" yWindow="-120" windowWidth="29040" windowHeight="15720" tabRatio="715" xr2:uid="{00000000-000D-0000-FFFF-FFFF00000000}"/>
  </bookViews>
  <sheets>
    <sheet name="AFA Reporting Overview" sheetId="7" r:id="rId1"/>
    <sheet name="Sample YTD LL Tab" sheetId="5" r:id="rId2"/>
    <sheet name="YTD LL" sheetId="1" state="hidden" r:id="rId3"/>
    <sheet name="Sample Claim Summary" sheetId="2" r:id="rId4"/>
  </sheets>
  <definedNames>
    <definedName name="_xlnm.Print_Area" localSheetId="0">'AFA Reporting Overview'!$A$1:$D$53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4" i="7" l="1"/>
  <c r="C41" i="7"/>
  <c r="C39" i="7"/>
  <c r="C36" i="7"/>
  <c r="D48" i="2" l="1"/>
  <c r="F24" i="5" l="1"/>
  <c r="F22" i="5"/>
  <c r="F59" i="5" l="1"/>
  <c r="I5" i="2" l="1"/>
  <c r="G25" i="2" s="1"/>
  <c r="H27" i="2" s="1"/>
  <c r="I4" i="2"/>
  <c r="G27" i="2" l="1"/>
  <c r="B9" i="2"/>
  <c r="B8" i="2"/>
  <c r="B7" i="2"/>
  <c r="B6" i="2"/>
  <c r="B5" i="2"/>
  <c r="B4" i="2"/>
</calcChain>
</file>

<file path=xl/sharedStrings.xml><?xml version="1.0" encoding="utf-8"?>
<sst xmlns="http://schemas.openxmlformats.org/spreadsheetml/2006/main" count="240" uniqueCount="189">
  <si>
    <t>YTD Accumulation</t>
  </si>
  <si>
    <t>Month-Year</t>
  </si>
  <si>
    <t>YTD Policyholder Funded</t>
  </si>
  <si>
    <t>Sum_Stoploss_Amount</t>
  </si>
  <si>
    <t>YTD Totals</t>
  </si>
  <si>
    <t>5-2014</t>
  </si>
  <si>
    <t>6-2014</t>
  </si>
  <si>
    <t>7-2014</t>
  </si>
  <si>
    <t>8-2014</t>
  </si>
  <si>
    <t>9-2014</t>
  </si>
  <si>
    <t>10-2014</t>
  </si>
  <si>
    <t>11-2014</t>
  </si>
  <si>
    <t>12-2014</t>
  </si>
  <si>
    <t>1-2015</t>
  </si>
  <si>
    <t>2-2015</t>
  </si>
  <si>
    <t>3-2015</t>
  </si>
  <si>
    <t>Sum:</t>
  </si>
  <si>
    <t>Totals</t>
  </si>
  <si>
    <t>Renewal Year to Date</t>
  </si>
  <si>
    <t>Hidden</t>
  </si>
  <si>
    <t>Raw</t>
  </si>
  <si>
    <t>Month</t>
  </si>
  <si>
    <t>Enrollment</t>
  </si>
  <si>
    <t>Monthly</t>
  </si>
  <si>
    <t>Year to date</t>
  </si>
  <si>
    <t>Aggregate Stop Loss Amount</t>
  </si>
  <si>
    <t>Terminal Reserve Balance</t>
  </si>
  <si>
    <t>Year to Date</t>
  </si>
  <si>
    <t>Recorded Claim Summary</t>
  </si>
  <si>
    <t>5/01/2015 to 05/31/2015</t>
  </si>
  <si>
    <t>YTD Liability Limit</t>
  </si>
  <si>
    <t>* Remaining surplus/deficit amount resulting in a positive number represents a surplus and a negative number represents a deficit</t>
  </si>
  <si>
    <t xml:space="preserve">Aetna Funded Individual Stop Loss Claims </t>
  </si>
  <si>
    <t>Customer Funded Claims</t>
  </si>
  <si>
    <t>+ 3 / - 2</t>
  </si>
  <si>
    <t xml:space="preserve">Aetna Funded Aggregate Stop Loss Claims </t>
  </si>
  <si>
    <t>Surplus / (Deficit)</t>
  </si>
  <si>
    <t>* For additional information regarding enrollment counts - please review the detail provided with your monthly billing statement</t>
  </si>
  <si>
    <t>123456-10-001</t>
  </si>
  <si>
    <t>123456-10-006</t>
  </si>
  <si>
    <t>123456-11-002</t>
  </si>
  <si>
    <t>123456-11-003</t>
  </si>
  <si>
    <t>123456-11-004</t>
  </si>
  <si>
    <t>123456-11-103</t>
  </si>
  <si>
    <t>Sample Customer</t>
  </si>
  <si>
    <t>Historic reports requests</t>
  </si>
  <si>
    <t>How is the Aetna Funding Advantage report package delivered?</t>
  </si>
  <si>
    <t>What is Aetna Funding Advantage (AFA) reporting?</t>
  </si>
  <si>
    <t>Who is eligible to receive the Aetna Funding Advantage (AFA) report package?</t>
  </si>
  <si>
    <t>Retroactive adjustments</t>
  </si>
  <si>
    <t>Aggregate stoploss amount</t>
  </si>
  <si>
    <t>Represents the renewal year to date aggregate stoploss amount</t>
  </si>
  <si>
    <t>Aetna Funded Individual Stoploss claims</t>
  </si>
  <si>
    <t>Aetna Funded Aggregate Stoploss claims</t>
  </si>
  <si>
    <t>Terminal Reserve</t>
  </si>
  <si>
    <t>Surplus/Deficit</t>
  </si>
  <si>
    <t>Represents the renewal year to date claims funded by the customer under the plan</t>
  </si>
  <si>
    <t>Represents the individual stoploss claims funded by Aetna renewal year to date</t>
  </si>
  <si>
    <t>Represents the Aggregate stoploss claims funded by Aetna renewal year to date</t>
  </si>
  <si>
    <t>Represents the Terminal reserve amount renewal year to date</t>
  </si>
  <si>
    <t>Represents a snapshot of the report month's aggregate adds and terminations (does not reflect multiple months of retroactivity - only reflects member counts of adds/terms)</t>
  </si>
  <si>
    <t>Total suplus/Deficit</t>
  </si>
  <si>
    <t>Indicates whether the current month results in a surplus or deficit for the current reporting period.  The formula is as follows:</t>
  </si>
  <si>
    <t xml:space="preserve">CSA </t>
  </si>
  <si>
    <t xml:space="preserve">Individual Stoploss Amount </t>
  </si>
  <si>
    <t>Provides the individual Stoploss attachment point - an indivividuals claims that exceed this amount will be Aetna paid</t>
  </si>
  <si>
    <t xml:space="preserve">Provides the current estimated Aggregate Stoploss amount (amount is considered estimated until the final accounting is completed) </t>
  </si>
  <si>
    <t>(a)</t>
  </si>
  <si>
    <t>(b)</t>
  </si>
  <si>
    <t>(c)</t>
  </si>
  <si>
    <t>(d)</t>
  </si>
  <si>
    <t>Policyholder name</t>
  </si>
  <si>
    <t>(e)</t>
  </si>
  <si>
    <t>(g)</t>
  </si>
  <si>
    <t>Prepared</t>
  </si>
  <si>
    <t>This is the date the report was generated</t>
  </si>
  <si>
    <t>Activity Period</t>
  </si>
  <si>
    <t>This date range represents the reporting period (i.e. a January report will be 01/01/20xx to 01/31/20xx)</t>
  </si>
  <si>
    <t>Policyholder number</t>
  </si>
  <si>
    <t>Number that identifies the customer</t>
  </si>
  <si>
    <t>Current Policyholder name</t>
  </si>
  <si>
    <t>Wireline</t>
  </si>
  <si>
    <t>This CRS wireline number links your Control Suffix Account to request funds</t>
  </si>
  <si>
    <t>Renewal Date</t>
  </si>
  <si>
    <t>Indicates when the current policy period will renew</t>
  </si>
  <si>
    <t>Structure that the claims were incurred under (CSA = Control, Suffix, Account)</t>
  </si>
  <si>
    <t>Claims applied toward Aggregate Stoploss</t>
  </si>
  <si>
    <t>Individual Stoploss Claims</t>
  </si>
  <si>
    <t xml:space="preserve">Totals </t>
  </si>
  <si>
    <t>Provides a total for the current reporting period</t>
  </si>
  <si>
    <t>YTD Claims applied toward Aggregate Stoploss</t>
  </si>
  <si>
    <t>Renewal year to date customer funded claims that are applied towards the total Aggregate Stoploss amount</t>
  </si>
  <si>
    <t>YTD Individual Stoploss Claims</t>
  </si>
  <si>
    <t>YTD totals</t>
  </si>
  <si>
    <t>Provides a total for the renewal year to date time period</t>
  </si>
  <si>
    <t>Current estimated Aggregate Stoploss amount</t>
  </si>
  <si>
    <t>Estimated Net Stoploss amount remaining.  Calculated by using the following formula:</t>
  </si>
  <si>
    <t>What are the Aetna Funding Advantage (AFA) Reporting package options:</t>
  </si>
  <si>
    <r>
      <rPr>
        <b/>
        <sz val="10"/>
        <color rgb="FFFF0000"/>
        <rFont val="Arial Narrow"/>
        <family val="2"/>
      </rPr>
      <t>(a)</t>
    </r>
    <r>
      <rPr>
        <b/>
        <sz val="10"/>
        <color theme="1"/>
        <rFont val="Arial Narrow"/>
        <family val="2"/>
      </rPr>
      <t xml:space="preserve"> Prepared:</t>
    </r>
  </si>
  <si>
    <t>(h)</t>
  </si>
  <si>
    <t>(i)</t>
  </si>
  <si>
    <t>(j)</t>
  </si>
  <si>
    <t>(k)</t>
  </si>
  <si>
    <t>(l)</t>
  </si>
  <si>
    <t>(m)</t>
  </si>
  <si>
    <t>(n)</t>
  </si>
  <si>
    <t>(o)</t>
  </si>
  <si>
    <t>(p)</t>
  </si>
  <si>
    <t>(q)</t>
  </si>
  <si>
    <t>(s)</t>
  </si>
  <si>
    <t>(t)</t>
  </si>
  <si>
    <t>(u)</t>
  </si>
  <si>
    <t>(v)</t>
  </si>
  <si>
    <t>(w)</t>
  </si>
  <si>
    <t xml:space="preserve">(r)  </t>
  </si>
  <si>
    <r>
      <rPr>
        <b/>
        <sz val="10"/>
        <color rgb="FFFF0000"/>
        <rFont val="Arial Narrow"/>
        <family val="2"/>
      </rPr>
      <t>(b)</t>
    </r>
    <r>
      <rPr>
        <b/>
        <sz val="10"/>
        <color theme="1"/>
        <rFont val="Arial Narrow"/>
        <family val="2"/>
      </rPr>
      <t xml:space="preserve"> Policy Month:</t>
    </r>
  </si>
  <si>
    <r>
      <rPr>
        <b/>
        <sz val="10"/>
        <color rgb="FFFF0000"/>
        <rFont val="Arial Narrow"/>
        <family val="2"/>
      </rPr>
      <t>(c)</t>
    </r>
    <r>
      <rPr>
        <b/>
        <sz val="10"/>
        <color theme="1"/>
        <rFont val="Arial Narrow"/>
        <family val="2"/>
      </rPr>
      <t xml:space="preserve">  Customer Number #:</t>
    </r>
  </si>
  <si>
    <r>
      <rPr>
        <b/>
        <sz val="10"/>
        <color rgb="FFFF0000"/>
        <rFont val="Arial Narrow"/>
        <family val="2"/>
      </rPr>
      <t>(d)</t>
    </r>
    <r>
      <rPr>
        <b/>
        <sz val="10"/>
        <color theme="1"/>
        <rFont val="Arial Narrow"/>
        <family val="2"/>
      </rPr>
      <t xml:space="preserve"> Customer: </t>
    </r>
  </si>
  <si>
    <r>
      <rPr>
        <b/>
        <sz val="10"/>
        <color rgb="FFFF0000"/>
        <rFont val="Arial Narrow"/>
        <family val="2"/>
      </rPr>
      <t>(e)</t>
    </r>
    <r>
      <rPr>
        <b/>
        <sz val="10"/>
        <color theme="1"/>
        <rFont val="Arial Narrow"/>
        <family val="2"/>
      </rPr>
      <t xml:space="preserve">  Wireline:</t>
    </r>
    <r>
      <rPr>
        <b/>
        <sz val="10"/>
        <color rgb="FFFF0000"/>
        <rFont val="Arial Narrow"/>
        <family val="2"/>
      </rPr>
      <t xml:space="preserve"> </t>
    </r>
  </si>
  <si>
    <r>
      <rPr>
        <b/>
        <sz val="10"/>
        <color rgb="FFFF0000"/>
        <rFont val="Arial Narrow"/>
        <family val="2"/>
      </rPr>
      <t xml:space="preserve">(g) </t>
    </r>
    <r>
      <rPr>
        <b/>
        <sz val="10"/>
        <color theme="1"/>
        <rFont val="Arial Narrow"/>
        <family val="2"/>
      </rPr>
      <t>Renewal Date:</t>
    </r>
  </si>
  <si>
    <t>December</t>
  </si>
  <si>
    <t>January</t>
  </si>
  <si>
    <t>February</t>
  </si>
  <si>
    <t>March</t>
  </si>
  <si>
    <t>April</t>
  </si>
  <si>
    <t>May</t>
  </si>
  <si>
    <t>Reporting Month that the line of data is for - the first line of data will represent the first month of the reporting period</t>
  </si>
  <si>
    <r>
      <rPr>
        <b/>
        <sz val="10"/>
        <color rgb="FFFF0000"/>
        <rFont val="Arial Narrow"/>
        <family val="2"/>
      </rPr>
      <t>(h)</t>
    </r>
    <r>
      <rPr>
        <sz val="10"/>
        <color theme="1"/>
        <rFont val="Arial Narrow"/>
        <family val="2"/>
      </rPr>
      <t xml:space="preserve"> Month</t>
    </r>
  </si>
  <si>
    <r>
      <rPr>
        <b/>
        <sz val="10"/>
        <color rgb="FFFF0000"/>
        <rFont val="Arial Narrow"/>
        <family val="2"/>
      </rPr>
      <t>(i)</t>
    </r>
    <r>
      <rPr>
        <sz val="10"/>
        <color theme="1"/>
        <rFont val="Arial Narrow"/>
        <family val="2"/>
      </rPr>
      <t xml:space="preserve"> Enrollment</t>
    </r>
  </si>
  <si>
    <r>
      <rPr>
        <b/>
        <sz val="10"/>
        <color rgb="FFFF0000"/>
        <rFont val="Arial Narrow"/>
        <family val="2"/>
      </rPr>
      <t>(j)</t>
    </r>
    <r>
      <rPr>
        <sz val="10"/>
        <color theme="1"/>
        <rFont val="Arial Narrow"/>
        <family val="2"/>
      </rPr>
      <t xml:space="preserve"> Retroactive Adjustments</t>
    </r>
  </si>
  <si>
    <r>
      <rPr>
        <b/>
        <sz val="10"/>
        <color rgb="FFFF0000"/>
        <rFont val="Arial Narrow"/>
        <family val="2"/>
      </rPr>
      <t>(k)</t>
    </r>
    <r>
      <rPr>
        <sz val="10"/>
        <color theme="1"/>
        <rFont val="Arial Narrow"/>
        <family val="2"/>
      </rPr>
      <t xml:space="preserve"> Monthly</t>
    </r>
  </si>
  <si>
    <r>
      <rPr>
        <b/>
        <sz val="10"/>
        <color rgb="FFFF0000"/>
        <rFont val="Arial Narrow"/>
        <family val="2"/>
      </rPr>
      <t>(l)</t>
    </r>
    <r>
      <rPr>
        <sz val="10"/>
        <color theme="1"/>
        <rFont val="Arial Narrow"/>
        <family val="2"/>
      </rPr>
      <t xml:space="preserve"> Year to Date</t>
    </r>
  </si>
  <si>
    <r>
      <rPr>
        <b/>
        <sz val="10"/>
        <color rgb="FFFF0000"/>
        <rFont val="Arial Narrow"/>
        <family val="2"/>
      </rPr>
      <t>(m)</t>
    </r>
    <r>
      <rPr>
        <b/>
        <sz val="10"/>
        <color theme="1"/>
        <rFont val="Arial Narrow"/>
        <family val="2"/>
      </rPr>
      <t xml:space="preserve"> </t>
    </r>
    <r>
      <rPr>
        <sz val="10"/>
        <color theme="1"/>
        <rFont val="Arial Narrow"/>
        <family val="2"/>
      </rPr>
      <t>Monthly</t>
    </r>
  </si>
  <si>
    <r>
      <rPr>
        <b/>
        <sz val="10"/>
        <color rgb="FFFF0000"/>
        <rFont val="Arial Narrow"/>
        <family val="2"/>
      </rPr>
      <t>(n)</t>
    </r>
    <r>
      <rPr>
        <b/>
        <sz val="10"/>
        <color theme="1"/>
        <rFont val="Arial Narrow"/>
        <family val="2"/>
      </rPr>
      <t xml:space="preserve"> </t>
    </r>
    <r>
      <rPr>
        <sz val="10"/>
        <color theme="1"/>
        <rFont val="Arial Narrow"/>
        <family val="2"/>
      </rPr>
      <t>Year to Date</t>
    </r>
  </si>
  <si>
    <r>
      <rPr>
        <b/>
        <sz val="10"/>
        <color rgb="FFFF0000"/>
        <rFont val="Arial Narrow"/>
        <family val="2"/>
      </rPr>
      <t>(o)</t>
    </r>
    <r>
      <rPr>
        <b/>
        <sz val="10"/>
        <color theme="1"/>
        <rFont val="Arial Narrow"/>
        <family val="2"/>
      </rPr>
      <t xml:space="preserve"> </t>
    </r>
    <r>
      <rPr>
        <sz val="10"/>
        <color theme="1"/>
        <rFont val="Arial Narrow"/>
        <family val="2"/>
      </rPr>
      <t>Monthly</t>
    </r>
  </si>
  <si>
    <r>
      <rPr>
        <b/>
        <sz val="10"/>
        <color rgb="FFFF0000"/>
        <rFont val="Arial Narrow"/>
        <family val="2"/>
      </rPr>
      <t>(p)</t>
    </r>
    <r>
      <rPr>
        <sz val="10"/>
        <color theme="1"/>
        <rFont val="Arial Narrow"/>
        <family val="2"/>
      </rPr>
      <t xml:space="preserve"> Year to Date</t>
    </r>
  </si>
  <si>
    <r>
      <rPr>
        <b/>
        <sz val="10"/>
        <color rgb="FFFF0000"/>
        <rFont val="Arial Narrow"/>
        <family val="2"/>
      </rPr>
      <t>(q)</t>
    </r>
    <r>
      <rPr>
        <sz val="10"/>
        <color theme="1"/>
        <rFont val="Arial Narrow"/>
        <family val="2"/>
      </rPr>
      <t xml:space="preserve"> Monthly</t>
    </r>
  </si>
  <si>
    <r>
      <rPr>
        <b/>
        <sz val="10"/>
        <color rgb="FFFF0000"/>
        <rFont val="Arial Narrow"/>
        <family val="2"/>
      </rPr>
      <t>(r)</t>
    </r>
    <r>
      <rPr>
        <b/>
        <sz val="10"/>
        <color theme="1"/>
        <rFont val="Arial Narrow"/>
        <family val="2"/>
      </rPr>
      <t xml:space="preserve"> </t>
    </r>
    <r>
      <rPr>
        <sz val="10"/>
        <color theme="1"/>
        <rFont val="Arial Narrow"/>
        <family val="2"/>
      </rPr>
      <t>Year to Date</t>
    </r>
  </si>
  <si>
    <r>
      <rPr>
        <b/>
        <sz val="10"/>
        <color rgb="FFFF0000"/>
        <rFont val="Arial Narrow"/>
        <family val="2"/>
      </rPr>
      <t>(s)</t>
    </r>
    <r>
      <rPr>
        <sz val="10"/>
        <color theme="1"/>
        <rFont val="Arial Narrow"/>
        <family val="2"/>
      </rPr>
      <t xml:space="preserve"> Monthly </t>
    </r>
  </si>
  <si>
    <r>
      <rPr>
        <b/>
        <sz val="10"/>
        <color rgb="FFFF0000"/>
        <rFont val="Arial Narrow"/>
        <family val="2"/>
      </rPr>
      <t>(t)</t>
    </r>
    <r>
      <rPr>
        <sz val="10"/>
        <color theme="1"/>
        <rFont val="Arial Narrow"/>
        <family val="2"/>
      </rPr>
      <t xml:space="preserve"> Year to Date</t>
    </r>
  </si>
  <si>
    <r>
      <rPr>
        <b/>
        <sz val="10"/>
        <color rgb="FFFF0000"/>
        <rFont val="Arial Narrow"/>
        <family val="2"/>
      </rPr>
      <t>(u)</t>
    </r>
    <r>
      <rPr>
        <b/>
        <sz val="10"/>
        <color theme="1"/>
        <rFont val="Arial Narrow"/>
        <family val="2"/>
      </rPr>
      <t xml:space="preserve"> </t>
    </r>
    <r>
      <rPr>
        <sz val="10"/>
        <color theme="1"/>
        <rFont val="Arial Narrow"/>
        <family val="2"/>
      </rPr>
      <t>Year to Date</t>
    </r>
  </si>
  <si>
    <r>
      <rPr>
        <b/>
        <sz val="10"/>
        <color rgb="FFFF0000"/>
        <rFont val="Arial Narrow"/>
        <family val="2"/>
      </rPr>
      <t>(w)</t>
    </r>
    <r>
      <rPr>
        <sz val="10"/>
        <color theme="1"/>
        <rFont val="Arial Narrow"/>
        <family val="2"/>
      </rPr>
      <t xml:space="preserve"> Current Aggregate Stop Loss Amount:</t>
    </r>
  </si>
  <si>
    <r>
      <rPr>
        <b/>
        <sz val="10"/>
        <color rgb="FFFF0000"/>
        <rFont val="Arial Narrow"/>
        <family val="2"/>
      </rPr>
      <t>(v)</t>
    </r>
    <r>
      <rPr>
        <sz val="10"/>
        <color theme="1"/>
        <rFont val="Arial Narrow"/>
        <family val="2"/>
      </rPr>
      <t xml:space="preserve"> Individual Stop Loss Amount:</t>
    </r>
  </si>
  <si>
    <r>
      <rPr>
        <b/>
        <sz val="10"/>
        <color rgb="FFFF0000"/>
        <rFont val="Arial Narrow"/>
        <family val="2"/>
      </rPr>
      <t>(h)</t>
    </r>
    <r>
      <rPr>
        <sz val="10"/>
        <color theme="1"/>
        <rFont val="Arial Narrow"/>
        <family val="2"/>
      </rPr>
      <t xml:space="preserve"> CSA</t>
    </r>
  </si>
  <si>
    <r>
      <rPr>
        <b/>
        <sz val="10"/>
        <color rgb="FFFF0000"/>
        <rFont val="Arial Narrow"/>
        <family val="2"/>
      </rPr>
      <t>(i)</t>
    </r>
    <r>
      <rPr>
        <sz val="10"/>
        <color theme="1"/>
        <rFont val="Arial Narrow"/>
        <family val="2"/>
      </rPr>
      <t xml:space="preserve"> Claims Applied Toward Aggregate Stop Loss</t>
    </r>
  </si>
  <si>
    <r>
      <rPr>
        <b/>
        <sz val="10"/>
        <color rgb="FFFF0000"/>
        <rFont val="Arial Narrow"/>
        <family val="2"/>
      </rPr>
      <t>(j)</t>
    </r>
    <r>
      <rPr>
        <sz val="10"/>
        <color theme="1"/>
        <rFont val="Arial Narrow"/>
        <family val="2"/>
      </rPr>
      <t xml:space="preserve"> Individual Stop Loss Claims (Aetna Funded)</t>
    </r>
  </si>
  <si>
    <r>
      <rPr>
        <b/>
        <sz val="10"/>
        <color rgb="FFFF0000"/>
        <rFont val="Arial Narrow"/>
        <family val="2"/>
      </rPr>
      <t xml:space="preserve">(k) </t>
    </r>
    <r>
      <rPr>
        <sz val="10"/>
        <color theme="1"/>
        <rFont val="Arial Narrow"/>
        <family val="2"/>
      </rPr>
      <t>Totals</t>
    </r>
  </si>
  <si>
    <r>
      <rPr>
        <b/>
        <sz val="10"/>
        <color rgb="FFFF0000"/>
        <rFont val="Arial Narrow"/>
        <family val="2"/>
      </rPr>
      <t>(l)</t>
    </r>
    <r>
      <rPr>
        <sz val="10"/>
        <color theme="1"/>
        <rFont val="Arial Narrow"/>
        <family val="2"/>
      </rPr>
      <t xml:space="preserve"> YTD Claims Applied Toward Aggregate Stop Loss</t>
    </r>
  </si>
  <si>
    <r>
      <rPr>
        <b/>
        <sz val="10"/>
        <color rgb="FFFF0000"/>
        <rFont val="Arial Narrow"/>
        <family val="2"/>
      </rPr>
      <t xml:space="preserve">(m) </t>
    </r>
    <r>
      <rPr>
        <sz val="10"/>
        <color theme="1"/>
        <rFont val="Arial Narrow"/>
        <family val="2"/>
      </rPr>
      <t>YTD Individual Stop Loss Claims (Aetna Funded)</t>
    </r>
  </si>
  <si>
    <r>
      <rPr>
        <b/>
        <sz val="10"/>
        <color rgb="FFFF0000"/>
        <rFont val="Arial Narrow"/>
        <family val="2"/>
      </rPr>
      <t xml:space="preserve">(n) </t>
    </r>
    <r>
      <rPr>
        <sz val="10"/>
        <color theme="1"/>
        <rFont val="Arial Narrow"/>
        <family val="2"/>
      </rPr>
      <t>YTD Totals</t>
    </r>
  </si>
  <si>
    <r>
      <rPr>
        <b/>
        <sz val="10"/>
        <color rgb="FFFF0000"/>
        <rFont val="Arial Narrow"/>
        <family val="2"/>
      </rPr>
      <t xml:space="preserve">(o) </t>
    </r>
    <r>
      <rPr>
        <sz val="10"/>
        <color theme="1"/>
        <rFont val="Arial Narrow"/>
        <family val="2"/>
      </rPr>
      <t>Individual Stop Loss Amount:</t>
    </r>
  </si>
  <si>
    <r>
      <rPr>
        <b/>
        <sz val="10"/>
        <color rgb="FFFF0000"/>
        <rFont val="Arial Narrow"/>
        <family val="2"/>
      </rPr>
      <t>(p)</t>
    </r>
    <r>
      <rPr>
        <sz val="10"/>
        <color theme="1"/>
        <rFont val="Arial Narrow"/>
        <family val="2"/>
      </rPr>
      <t xml:space="preserve"> Current Estimated Aggregate Stop Loss Amount:</t>
    </r>
  </si>
  <si>
    <r>
      <rPr>
        <b/>
        <sz val="9"/>
        <color rgb="FFFF0000"/>
        <rFont val="Arial"/>
        <family val="2"/>
      </rPr>
      <t>(p)</t>
    </r>
    <r>
      <rPr>
        <b/>
        <sz val="9"/>
        <color rgb="FF000000"/>
        <rFont val="Arial"/>
        <family val="2"/>
      </rPr>
      <t xml:space="preserve"> Current Estimated Aggregate Stop Loss Amount:</t>
    </r>
  </si>
  <si>
    <r>
      <rPr>
        <b/>
        <sz val="9"/>
        <color rgb="FFFF0000"/>
        <rFont val="Arial"/>
        <family val="2"/>
      </rPr>
      <t>(q)</t>
    </r>
    <r>
      <rPr>
        <b/>
        <sz val="9"/>
        <color rgb="FF000000"/>
        <rFont val="Arial"/>
        <family val="2"/>
      </rPr>
      <t xml:space="preserve"> Net Aggregrate Stop Loss Amount remaining</t>
    </r>
  </si>
  <si>
    <t>Aetna Funding Advantage - Summary report package (standard for all AFA customers)</t>
  </si>
  <si>
    <t>The wireline number is an internal tool that allows Aetna to bucket your claims as they flow through specific Control Suffix Account combinations</t>
  </si>
  <si>
    <t>We are always working to better suite your reporting needs - in an effort to create a better AFA reporting product we have developed this new report format that is simplified and is more concise.  The information contained focuses solely on the information that is the most relevant to how your plan is running.  We hope you find this new format easier to follow while providing the best level of information possible.</t>
  </si>
  <si>
    <r>
      <t xml:space="preserve">Welcome to your </t>
    </r>
    <r>
      <rPr>
        <b/>
        <u/>
        <sz val="14"/>
        <color theme="1"/>
        <rFont val="Arial"/>
        <family val="2"/>
      </rPr>
      <t>new</t>
    </r>
    <r>
      <rPr>
        <b/>
        <sz val="14"/>
        <color theme="1"/>
        <rFont val="Arial"/>
        <family val="2"/>
      </rPr>
      <t xml:space="preserve"> Aetna Funding Advantage (AFA) reporting!</t>
    </r>
  </si>
  <si>
    <t xml:space="preserve">The Aetna Funding Advantage report package is sent via secure email (from email address: Aetna_Funding_Advantage_Reporting@aetna.com) on a monthly basis.  Normally you can expect delivery around the 15th business day of the month.  </t>
  </si>
  <si>
    <t>Customer number</t>
  </si>
  <si>
    <t>Renewal year to date Individual Stoploss claims funded by Aetna</t>
  </si>
  <si>
    <t>Net Aggregate Stoploss amount remaining</t>
  </si>
  <si>
    <t xml:space="preserve">What has changed from the prior "FSR" report version we were sending? </t>
  </si>
  <si>
    <t xml:space="preserve">The reporting package for the Aetna Funding Advantage product will provide a summary level of claim related information and how it relates back to the plans performance year to date.  Each tab has a purpose in providing a certain level of information.  The Year to Date Liability limit (YTD LL) tab will provide a summary level of information for the renewal year to date, our team partners with the billing team to combine the billing information with the claims information.  The information provided includes the current count of lives for the reporting month, the liability limits as well as the three different buckets of claims: customer funded claims, individual stoploss claims and aggregate stoploss claims.  A year to date accumulation of the terminal reserve is also provided as well as the overall current estimated surplus or deficit.  The Claim Summary tab provides a summary view of claim dollar amounts for the month at a control-suffix-account level.  It also provides a calculation to show if the remaining Aggregate Stoploss claim dollars, or the claim dollars that have exceeded the yearly Aggregate Stoploss amount.   </t>
  </si>
  <si>
    <t>The "wireline" tab represented by the 80XXX number containing the summary view of claim dollars (control-suffix or control-suffix-account subtotals) has been replaced by the claim summary tab.  The claim summary tab will now provide a better summary of claim dollars as they relate to your plan and which bucket they fall into.  Claims applied to aggregate stoploss or Individual Stoploss claims are represented in their own column.  A calculation at the bottom of the tab will show if there are any Aggregate Stoploss claim dollars remaining or if the yearly Aggregate Stoploss limit has been met, it will show the claim amount that has been funded by Aggregate stoploss renewal year to date.                                                               ***Coming Soon - we will be adding the individual stoploss limit amounts***</t>
  </si>
  <si>
    <t>The YTD LL tab now contains a column that details retroactive eligibility changes by month.  The remaining columns are unchanged.</t>
  </si>
  <si>
    <t>Only customers that have elected the Aetna Funding Advantage product with Aetna.  Brokers with customers that have the AFA product can also receive a copy, provided the customer has agreed that the report can be shared with them.</t>
  </si>
  <si>
    <t>At this time, this is the only option available - it Includes the YTD LL tab and Claim Summary Tab</t>
  </si>
  <si>
    <t>Who should you contact for assistance with Aetna Funding Advantage reporting questions?</t>
  </si>
  <si>
    <t>How do I make changes to a current report setup</t>
  </si>
  <si>
    <t xml:space="preserve">NEAAT@aetna.com </t>
  </si>
  <si>
    <t>WestAAT@aetna.com</t>
  </si>
  <si>
    <t>AATSE@aetna.com</t>
  </si>
  <si>
    <t>MidAMAAT@aetna.com</t>
  </si>
  <si>
    <t>Current active enrollment for the reporting period reflected in the "month" column, see your monthly billing statement as that is the source for this information</t>
  </si>
  <si>
    <t>Represents the current monthly aggregate stoploss amount - see your billing statement for the source of the data.  This is one of the billing components on your monthly invoice</t>
  </si>
  <si>
    <t>Represents the current reporting month claims funded by the customer under the plan - these are the claims that will be funded by the funds being paid through the Aggregate stoploss component on your monthly statement</t>
  </si>
  <si>
    <t>Represents the individual stoploss claims funded by Aetna for the current reporting month - claims that have exceeded the individual stoploss limit for an invdividual will appear here.  This amount could represent claims for one individual or multiple invidividuals that have exceeded the individual stoploss limit</t>
  </si>
  <si>
    <t>Represents the Aggregate stoploss claims funded by Aetna for the current reporting month - Claims in excess of the yearly aggregate limit will appear here.  The yearly aggregate limit is detailed at the top right of your report - see item (w)</t>
  </si>
  <si>
    <t>Represents the Terminal reserve amount for the current reporting month - this is one of the components included on your monthly billing statement.  Function of the premium X a specific factor.</t>
  </si>
  <si>
    <t>This represents the customer funded claims that are accumulating towards the total Aggregate Stoploss amount and are funded using dollars collected under the Aggregate stoloss component on your billing statement</t>
  </si>
  <si>
    <t>Invdidual Stoploss claims that are in excess of the invididual stoploss limit for an individual, this amount could be one individual or multiple individuals.  This amount is funded by Aetna</t>
  </si>
  <si>
    <r>
      <t xml:space="preserve">To get set up with an Aetna Funding Advantage reporting package, a member of the Aetna Implementation or Account team can complete and submit our internal NB602 setup form.  For changes or modications to the contacts on file, a change form will need to be filled out and submitted to our mailbox.  </t>
    </r>
    <r>
      <rPr>
        <b/>
        <sz val="10"/>
        <color theme="1"/>
        <rFont val="Arial"/>
        <family val="2"/>
      </rPr>
      <t>Note: Internal Aetna contacts can visit our website at the link below to access the required forms</t>
    </r>
    <r>
      <rPr>
        <sz val="10"/>
        <color theme="1"/>
        <rFont val="Arial"/>
        <family val="2"/>
      </rPr>
      <t>.</t>
    </r>
  </si>
  <si>
    <t>For small group customers - if you are already on distrubition and need to be removed or new recipient is replacing you, the request can be sent to our Aetna funding advantage mailbox.  If you are not currently included on the monthly distribution, add/remove requests can be sent to the Aetna Answer team based on your location:</t>
  </si>
  <si>
    <t>All report specific questions for the reports we generate - Aetna Funding Advantage reporting (formerly known as FSR reporting), issues or concerns should be directed to our shared mailbox location.  A member from our team will assist you.  If you are requesting a meeting to go over your reports - please work with a member of the Account team or your Client Manager to pull together the right folks into the call.</t>
  </si>
  <si>
    <t>Report copies should be retained once sent - Aetna secure emails do expire so saving a copy of your report locally is recommended when the email is received.  Requests to resend reports or report copies being requested for audit purposes may incur a charge.  To request a historic report copy please send an inquiry to our mailbox:</t>
  </si>
  <si>
    <t xml:space="preserve">How does the HIPAA Privacy Rule affect reports Aetna makes available to Aetna Funding Advantage Plan Sponsors? </t>
  </si>
  <si>
    <t>The federal Health Insurance Portability and Accountability Act (HIPAA) and the federal HIPAA Privacy Rule restrict the use and disclosure of member personal health information by “Covered Entities” and their “Business Associates.” As the sponsor and funding source of your health benefits under an Aetna Funding Advantage (AFA) Plan, each Plan Sponsor is subject to the Privacy Rule as a “Covered Entity.” Aetna processes claims under your AFA Plan and so is also subject to the Privacy Rule as “Business Associate.”</t>
  </si>
  <si>
    <t xml:space="preserve">For the protection of members’ privacy, the Privacy Rule restricts disclosure of protected health information to the minimum necessary for the purpose for which the disclosure is made. Accordingly, Aetna reports made available to AFA Customers standardly omit data which would identify any individual member or otherwise allow any individual member to be identified.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</si>
</sst>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Red]&quot;($&quot;#,##0.00\)"/>
    <numFmt numFmtId="165" formatCode="&quot;$&quot;#,##0"/>
  </numFmts>
  <fonts count="32" x14ac:knownFonts="1">
    <font>
      <sz val="10"/>
      <color rgb="FF000000"/>
      <name val="Arial"/>
    </font>
    <font>
      <sz val="11"/>
      <color theme="1"/>
      <name val="Calibri"/>
      <family val="2"/>
      <scheme val="minor"/>
    </font>
    <font>
      <sz val="11"/>
      <color theme="1"/>
      <name val="Calibri"/>
      <family val="2"/>
      <scheme val="minor"/>
    </font>
    <font>
      <sz val="9"/>
      <color rgb="FF333333"/>
      <name val="Arial"/>
      <family val="2"/>
    </font>
    <font>
      <b/>
      <sz val="12"/>
      <color rgb="FF333333"/>
      <name val="Arial"/>
      <family val="2"/>
    </font>
    <font>
      <b/>
      <sz val="9"/>
      <color rgb="FF000000"/>
      <name val="Arial"/>
      <family val="2"/>
    </font>
    <font>
      <sz val="9"/>
      <color rgb="FF000000"/>
      <name val="Arial"/>
      <family val="2"/>
    </font>
    <font>
      <b/>
      <sz val="9"/>
      <color rgb="FF333333"/>
      <name val="Arial"/>
      <family val="2"/>
    </font>
    <font>
      <sz val="11"/>
      <color theme="0"/>
      <name val="Calibri"/>
      <family val="2"/>
      <scheme val="minor"/>
    </font>
    <font>
      <sz val="10"/>
      <color theme="1"/>
      <name val="Arial Narrow"/>
      <family val="2"/>
    </font>
    <font>
      <sz val="14"/>
      <color theme="1"/>
      <name val="Arial Narrow"/>
      <family val="2"/>
    </font>
    <font>
      <sz val="14"/>
      <color theme="1"/>
      <name val="Calibri"/>
      <family val="2"/>
      <scheme val="minor"/>
    </font>
    <font>
      <b/>
      <sz val="14"/>
      <color theme="1"/>
      <name val="Arial Narrow"/>
      <family val="2"/>
    </font>
    <font>
      <b/>
      <sz val="10"/>
      <color theme="1"/>
      <name val="Arial Narrow"/>
      <family val="2"/>
    </font>
    <font>
      <b/>
      <sz val="10"/>
      <color rgb="FFFF0000"/>
      <name val="Arial Narrow"/>
      <family val="2"/>
    </font>
    <font>
      <sz val="10"/>
      <color theme="0"/>
      <name val="Arial Narrow"/>
      <family val="2"/>
    </font>
    <font>
      <sz val="10"/>
      <color rgb="FFFF0000"/>
      <name val="Arial Narrow"/>
      <family val="2"/>
    </font>
    <font>
      <b/>
      <sz val="9"/>
      <color rgb="FF000000"/>
      <name val="Arial"/>
      <family val="2"/>
    </font>
    <font>
      <sz val="10"/>
      <color rgb="FF000000"/>
      <name val="Arial"/>
      <family val="2"/>
    </font>
    <font>
      <b/>
      <sz val="9"/>
      <color rgb="FF333333"/>
      <name val="Arial"/>
      <family val="2"/>
    </font>
    <font>
      <b/>
      <sz val="9"/>
      <color theme="0"/>
      <name val="Arial"/>
      <family val="2"/>
    </font>
    <font>
      <sz val="10"/>
      <color theme="1"/>
      <name val="Arial"/>
      <family val="2"/>
    </font>
    <font>
      <u/>
      <sz val="11"/>
      <color theme="10"/>
      <name val="Calibri"/>
      <family val="2"/>
      <scheme val="minor"/>
    </font>
    <font>
      <u/>
      <sz val="10"/>
      <color theme="10"/>
      <name val="Arial"/>
      <family val="2"/>
    </font>
    <font>
      <sz val="10"/>
      <name val="Arial"/>
      <family val="2"/>
    </font>
    <font>
      <b/>
      <sz val="10"/>
      <color theme="1"/>
      <name val="Arial"/>
      <family val="2"/>
    </font>
    <font>
      <u/>
      <sz val="10"/>
      <color theme="1"/>
      <name val="Arial Narrow"/>
      <family val="2"/>
    </font>
    <font>
      <u/>
      <sz val="10"/>
      <color rgb="FF0000FF"/>
      <name val="Comic Sans MS"/>
      <family val="4"/>
    </font>
    <font>
      <b/>
      <sz val="9"/>
      <color rgb="FFFF0000"/>
      <name val="Arial"/>
      <family val="2"/>
    </font>
    <font>
      <b/>
      <sz val="14"/>
      <color theme="1"/>
      <name val="Arial"/>
      <family val="2"/>
    </font>
    <font>
      <b/>
      <u/>
      <sz val="14"/>
      <color theme="1"/>
      <name val="Arial"/>
      <family val="2"/>
    </font>
    <font>
      <b/>
      <sz val="11"/>
      <color rgb="FF000000"/>
      <name val="Calibri"/>
      <family val="2"/>
    </font>
  </fonts>
  <fills count="8">
    <fill>
      <patternFill patternType="none"/>
    </fill>
    <fill>
      <patternFill patternType="gray125"/>
    </fill>
    <fill>
      <patternFill patternType="solid">
        <fgColor rgb="FFFFFFFF"/>
        <bgColor rgb="FFFFFFFF"/>
      </patternFill>
    </fill>
    <fill>
      <patternFill patternType="solid">
        <fgColor rgb="FFFFFF00"/>
        <bgColor indexed="64"/>
      </patternFill>
    </fill>
    <fill>
      <patternFill patternType="solid">
        <fgColor rgb="FFFFFF99"/>
        <bgColor indexed="64"/>
      </patternFill>
    </fill>
    <fill>
      <patternFill patternType="solid">
        <fgColor theme="1" tint="0.34998626667073579"/>
        <bgColor indexed="64"/>
      </patternFill>
    </fill>
    <fill>
      <patternFill patternType="solid">
        <fgColor theme="1" tint="0.34998626667073579"/>
        <bgColor rgb="FFFFFFFF"/>
      </patternFill>
    </fill>
    <fill>
      <patternFill patternType="solid">
        <fgColor theme="0"/>
        <bgColor indexed="64"/>
      </patternFill>
    </fill>
  </fills>
  <borders count="17">
    <border>
      <left/>
      <right/>
      <top/>
      <bottom/>
      <diagonal/>
    </border>
    <border>
      <left style="thin">
        <color rgb="FFC6C3C6"/>
      </left>
      <right style="thin">
        <color rgb="FFC6C3C6"/>
      </right>
      <top style="thin">
        <color rgb="FFC6C3C6"/>
      </top>
      <bottom style="thin">
        <color rgb="FFC6C3C6"/>
      </bottom>
      <diagonal/>
    </border>
    <border>
      <left/>
      <right/>
      <top style="double">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rgb="FF000000"/>
      </bottom>
      <diagonal/>
    </border>
    <border>
      <left style="thin">
        <color auto="1"/>
      </left>
      <right style="thin">
        <color auto="1"/>
      </right>
      <top style="thin">
        <color auto="1"/>
      </top>
      <bottom/>
      <diagonal/>
    </border>
    <border>
      <left style="thin">
        <color auto="1"/>
      </left>
      <right style="thin">
        <color auto="1"/>
      </right>
      <top style="thin">
        <color auto="1"/>
      </top>
      <bottom style="double">
        <color rgb="FF000000"/>
      </bottom>
      <diagonal/>
    </border>
    <border>
      <left/>
      <right/>
      <top style="thin">
        <color auto="1"/>
      </top>
      <bottom/>
      <diagonal/>
    </border>
    <border>
      <left style="thin">
        <color auto="1"/>
      </left>
      <right/>
      <top style="thin">
        <color auto="1"/>
      </top>
      <bottom/>
      <diagonal/>
    </border>
    <border>
      <left/>
      <right style="thin">
        <color auto="1"/>
      </right>
      <top style="thin">
        <color auto="1"/>
      </top>
      <bottom style="double">
        <color rgb="FF000000"/>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s>
  <cellStyleXfs count="5">
    <xf numFmtId="0" fontId="0" fillId="0" borderId="0"/>
    <xf numFmtId="0" fontId="2" fillId="0" borderId="0"/>
    <xf numFmtId="0" fontId="1" fillId="0" borderId="0"/>
    <xf numFmtId="0" fontId="22" fillId="0" borderId="0" applyNumberFormat="0" applyFill="0" applyBorder="0" applyAlignment="0" applyProtection="0"/>
    <xf numFmtId="44" fontId="24" fillId="0" borderId="0" applyFont="0" applyFill="0" applyBorder="0" applyAlignment="0" applyProtection="0"/>
  </cellStyleXfs>
  <cellXfs count="101">
    <xf numFmtId="0" fontId="0" fillId="0" borderId="0" xfId="0"/>
    <xf numFmtId="0" fontId="3" fillId="2" borderId="0" xfId="0" applyFont="1" applyFill="1" applyAlignment="1">
      <alignment horizontal="left"/>
    </xf>
    <xf numFmtId="49" fontId="5" fillId="2" borderId="1" xfId="0" applyNumberFormat="1" applyFont="1" applyFill="1" applyBorder="1" applyAlignment="1">
      <alignment horizontal="center"/>
    </xf>
    <xf numFmtId="49" fontId="5" fillId="2" borderId="1" xfId="0" applyNumberFormat="1" applyFont="1" applyFill="1" applyBorder="1" applyAlignment="1">
      <alignment horizontal="left"/>
    </xf>
    <xf numFmtId="49" fontId="6" fillId="2" borderId="1" xfId="0" applyNumberFormat="1" applyFont="1" applyFill="1" applyBorder="1" applyAlignment="1">
      <alignment horizontal="left"/>
    </xf>
    <xf numFmtId="164" fontId="6" fillId="2" borderId="1" xfId="0" applyNumberFormat="1" applyFont="1" applyFill="1" applyBorder="1" applyAlignment="1">
      <alignment horizontal="right"/>
    </xf>
    <xf numFmtId="164" fontId="5" fillId="2" borderId="1" xfId="0" applyNumberFormat="1" applyFont="1" applyFill="1" applyBorder="1" applyAlignment="1">
      <alignment horizontal="right"/>
    </xf>
    <xf numFmtId="0" fontId="9" fillId="0" borderId="0" xfId="0" applyFont="1"/>
    <xf numFmtId="0" fontId="10" fillId="0" borderId="0" xfId="0" applyFont="1"/>
    <xf numFmtId="0" fontId="11" fillId="0" borderId="0" xfId="0" applyFont="1" applyAlignment="1">
      <alignment horizontal="center" wrapText="1"/>
    </xf>
    <xf numFmtId="0" fontId="13" fillId="0" borderId="0" xfId="0" applyFont="1"/>
    <xf numFmtId="14" fontId="9" fillId="0" borderId="0" xfId="0" applyNumberFormat="1" applyFont="1" applyAlignment="1">
      <alignment horizontal="left"/>
    </xf>
    <xf numFmtId="0" fontId="9" fillId="0" borderId="0" xfId="0" applyFont="1" applyAlignment="1">
      <alignment horizontal="left"/>
    </xf>
    <xf numFmtId="0" fontId="13" fillId="0" borderId="0" xfId="0" applyFont="1" applyAlignment="1">
      <alignment horizontal="center"/>
    </xf>
    <xf numFmtId="0" fontId="0" fillId="0" borderId="0" xfId="0" applyAlignment="1">
      <alignment horizontal="center"/>
    </xf>
    <xf numFmtId="0" fontId="9" fillId="0" borderId="3" xfId="0" applyFont="1" applyBorder="1"/>
    <xf numFmtId="0" fontId="9" fillId="4" borderId="3" xfId="0" applyFont="1" applyFill="1" applyBorder="1" applyAlignment="1">
      <alignment horizontal="center"/>
    </xf>
    <xf numFmtId="0" fontId="15" fillId="0" borderId="0" xfId="0" applyFont="1"/>
    <xf numFmtId="14" fontId="9" fillId="0" borderId="3" xfId="0" applyNumberFormat="1" applyFont="1" applyBorder="1" applyAlignment="1">
      <alignment horizontal="center"/>
    </xf>
    <xf numFmtId="1" fontId="9" fillId="0" borderId="3" xfId="0" applyNumberFormat="1" applyFont="1" applyBorder="1"/>
    <xf numFmtId="1" fontId="9" fillId="0" borderId="3" xfId="0" applyNumberFormat="1" applyFont="1" applyBorder="1" applyAlignment="1">
      <alignment horizontal="center"/>
    </xf>
    <xf numFmtId="44" fontId="9" fillId="0" borderId="3" xfId="0" applyNumberFormat="1" applyFont="1" applyBorder="1"/>
    <xf numFmtId="44" fontId="15" fillId="0" borderId="3" xfId="0" applyNumberFormat="1" applyFont="1" applyBorder="1"/>
    <xf numFmtId="44" fontId="9" fillId="0" borderId="0" xfId="0" applyNumberFormat="1" applyFont="1"/>
    <xf numFmtId="14" fontId="9" fillId="0" borderId="0" xfId="0" applyNumberFormat="1" applyFont="1"/>
    <xf numFmtId="0" fontId="16" fillId="0" borderId="0" xfId="0" applyFont="1"/>
    <xf numFmtId="0" fontId="9" fillId="3" borderId="3" xfId="0" applyFont="1" applyFill="1" applyBorder="1" applyAlignment="1">
      <alignment horizontal="center"/>
    </xf>
    <xf numFmtId="0" fontId="15" fillId="0" borderId="3" xfId="0" applyFont="1" applyBorder="1" applyAlignment="1">
      <alignment horizontal="center" vertical="center"/>
    </xf>
    <xf numFmtId="0" fontId="9" fillId="0" borderId="0" xfId="0" applyFont="1" applyAlignment="1">
      <alignment horizontal="right"/>
    </xf>
    <xf numFmtId="49" fontId="4" fillId="2" borderId="0" xfId="0" applyNumberFormat="1" applyFont="1" applyFill="1" applyAlignment="1">
      <alignment horizontal="center" vertical="center"/>
    </xf>
    <xf numFmtId="164" fontId="7" fillId="2" borderId="2" xfId="0" applyNumberFormat="1" applyFont="1" applyFill="1" applyBorder="1" applyAlignment="1">
      <alignment horizontal="right"/>
    </xf>
    <xf numFmtId="0" fontId="0" fillId="0" borderId="0" xfId="0" applyAlignment="1">
      <alignment horizontal="center" wrapText="1"/>
    </xf>
    <xf numFmtId="165" fontId="9" fillId="0" borderId="0" xfId="0" applyNumberFormat="1" applyFont="1"/>
    <xf numFmtId="0" fontId="9" fillId="4" borderId="4" xfId="0" applyFont="1" applyFill="1" applyBorder="1" applyAlignment="1">
      <alignment horizontal="center"/>
    </xf>
    <xf numFmtId="49" fontId="3" fillId="2" borderId="3" xfId="0" applyNumberFormat="1" applyFont="1" applyFill="1" applyBorder="1" applyAlignment="1">
      <alignment horizontal="left"/>
    </xf>
    <xf numFmtId="164" fontId="3" fillId="2" borderId="3" xfId="0" applyNumberFormat="1" applyFont="1" applyFill="1" applyBorder="1" applyAlignment="1">
      <alignment horizontal="right"/>
    </xf>
    <xf numFmtId="164" fontId="3" fillId="2" borderId="8" xfId="0" applyNumberFormat="1" applyFont="1" applyFill="1" applyBorder="1" applyAlignment="1">
      <alignment horizontal="right"/>
    </xf>
    <xf numFmtId="164" fontId="3" fillId="2" borderId="7" xfId="0" applyNumberFormat="1" applyFont="1" applyFill="1" applyBorder="1" applyAlignment="1">
      <alignment horizontal="right"/>
    </xf>
    <xf numFmtId="0" fontId="9" fillId="5" borderId="9" xfId="0" applyFont="1" applyFill="1" applyBorder="1" applyAlignment="1">
      <alignment horizontal="center"/>
    </xf>
    <xf numFmtId="164" fontId="3" fillId="2" borderId="4" xfId="0" applyNumberFormat="1" applyFont="1" applyFill="1" applyBorder="1" applyAlignment="1">
      <alignment horizontal="right"/>
    </xf>
    <xf numFmtId="164" fontId="3" fillId="2" borderId="10" xfId="0" applyNumberFormat="1" applyFont="1" applyFill="1" applyBorder="1" applyAlignment="1">
      <alignment horizontal="right"/>
    </xf>
    <xf numFmtId="164" fontId="3" fillId="2" borderId="5" xfId="0" applyNumberFormat="1" applyFont="1" applyFill="1" applyBorder="1" applyAlignment="1">
      <alignment horizontal="right"/>
    </xf>
    <xf numFmtId="164" fontId="3" fillId="2" borderId="11" xfId="0" applyNumberFormat="1" applyFont="1" applyFill="1" applyBorder="1" applyAlignment="1">
      <alignment horizontal="right"/>
    </xf>
    <xf numFmtId="164" fontId="3" fillId="6" borderId="0" xfId="0" applyNumberFormat="1" applyFont="1" applyFill="1" applyAlignment="1">
      <alignment horizontal="right"/>
    </xf>
    <xf numFmtId="164" fontId="3" fillId="6" borderId="6" xfId="0" applyNumberFormat="1" applyFont="1" applyFill="1" applyBorder="1" applyAlignment="1">
      <alignment horizontal="right"/>
    </xf>
    <xf numFmtId="49" fontId="19" fillId="2" borderId="0" xfId="0" applyNumberFormat="1" applyFont="1" applyFill="1" applyAlignment="1">
      <alignment horizontal="right"/>
    </xf>
    <xf numFmtId="0" fontId="9" fillId="4" borderId="3" xfId="0" applyFont="1" applyFill="1" applyBorder="1" applyAlignment="1">
      <alignment horizontal="center" wrapText="1"/>
    </xf>
    <xf numFmtId="0" fontId="9" fillId="4" borderId="5" xfId="0" applyFont="1" applyFill="1" applyBorder="1" applyAlignment="1">
      <alignment horizontal="center" wrapText="1"/>
    </xf>
    <xf numFmtId="0" fontId="17" fillId="0" borderId="0" xfId="0" applyFont="1"/>
    <xf numFmtId="164" fontId="17" fillId="0" borderId="0" xfId="0" applyNumberFormat="1" applyFont="1"/>
    <xf numFmtId="0" fontId="18" fillId="0" borderId="0" xfId="0" quotePrefix="1" applyFont="1"/>
    <xf numFmtId="0" fontId="17" fillId="0" borderId="0" xfId="0" applyFont="1" applyAlignment="1">
      <alignment horizontal="right" vertical="center"/>
    </xf>
    <xf numFmtId="1" fontId="9" fillId="0" borderId="3" xfId="0" quotePrefix="1" applyNumberFormat="1" applyFont="1" applyBorder="1" applyAlignment="1">
      <alignment horizontal="center"/>
    </xf>
    <xf numFmtId="164" fontId="20" fillId="0" borderId="0" xfId="0" applyNumberFormat="1" applyFont="1"/>
    <xf numFmtId="0" fontId="21" fillId="7" borderId="0" xfId="2" applyFont="1" applyFill="1"/>
    <xf numFmtId="0" fontId="25" fillId="7" borderId="0" xfId="2" applyFont="1" applyFill="1"/>
    <xf numFmtId="0" fontId="21" fillId="7" borderId="0" xfId="2" applyFont="1" applyFill="1" applyAlignment="1">
      <alignment wrapText="1"/>
    </xf>
    <xf numFmtId="0" fontId="21" fillId="7" borderId="0" xfId="2" applyFont="1" applyFill="1" applyAlignment="1">
      <alignment horizontal="left" wrapText="1"/>
    </xf>
    <xf numFmtId="0" fontId="21" fillId="0" borderId="0" xfId="2" applyFont="1" applyAlignment="1">
      <alignment wrapText="1"/>
    </xf>
    <xf numFmtId="0" fontId="23" fillId="7" borderId="0" xfId="3" applyFont="1" applyFill="1" applyProtection="1"/>
    <xf numFmtId="0" fontId="22" fillId="7" borderId="0" xfId="3" applyFill="1" applyProtection="1"/>
    <xf numFmtId="0" fontId="26" fillId="0" borderId="0" xfId="0" applyFont="1"/>
    <xf numFmtId="0" fontId="18" fillId="0" borderId="0" xfId="0" applyFont="1"/>
    <xf numFmtId="0" fontId="24" fillId="7" borderId="0" xfId="3" applyFont="1" applyFill="1" applyProtection="1"/>
    <xf numFmtId="0" fontId="27" fillId="0" borderId="0" xfId="0" applyFont="1"/>
    <xf numFmtId="0" fontId="14" fillId="0" borderId="0" xfId="0" applyFont="1"/>
    <xf numFmtId="0" fontId="5" fillId="0" borderId="0" xfId="0" applyFont="1" applyAlignment="1">
      <alignment horizontal="right" vertical="center"/>
    </xf>
    <xf numFmtId="0" fontId="29" fillId="7" borderId="0" xfId="2" applyFont="1" applyFill="1"/>
    <xf numFmtId="0" fontId="0" fillId="0" borderId="0" xfId="0" applyAlignment="1">
      <alignment wrapText="1"/>
    </xf>
    <xf numFmtId="0" fontId="21" fillId="7" borderId="12" xfId="2" applyFont="1" applyFill="1" applyBorder="1" applyAlignment="1">
      <alignment horizontal="left" wrapText="1"/>
    </xf>
    <xf numFmtId="0" fontId="21" fillId="7" borderId="13" xfId="2" applyFont="1" applyFill="1" applyBorder="1" applyAlignment="1">
      <alignment horizontal="left" wrapText="1"/>
    </xf>
    <xf numFmtId="0" fontId="22" fillId="7" borderId="10" xfId="3" applyFill="1" applyBorder="1" applyAlignment="1" applyProtection="1">
      <alignment horizontal="left" wrapText="1"/>
      <protection locked="0"/>
    </xf>
    <xf numFmtId="0" fontId="22" fillId="7" borderId="13" xfId="3" applyFill="1" applyBorder="1" applyAlignment="1" applyProtection="1">
      <alignment horizontal="left" wrapText="1"/>
      <protection locked="0"/>
    </xf>
    <xf numFmtId="0" fontId="21" fillId="7" borderId="14" xfId="2" applyFont="1" applyFill="1" applyBorder="1" applyAlignment="1">
      <alignment wrapText="1"/>
    </xf>
    <xf numFmtId="0" fontId="21" fillId="7" borderId="16" xfId="2" applyFont="1" applyFill="1" applyBorder="1" applyAlignment="1">
      <alignment wrapText="1"/>
    </xf>
    <xf numFmtId="0" fontId="31" fillId="0" borderId="0" xfId="0" applyFont="1" applyAlignment="1">
      <alignment vertical="center"/>
    </xf>
    <xf numFmtId="0" fontId="21" fillId="0" borderId="0" xfId="2" applyFont="1"/>
    <xf numFmtId="0" fontId="18" fillId="0" borderId="0" xfId="0" applyFont="1" applyAlignment="1">
      <alignment vertical="center"/>
    </xf>
    <xf numFmtId="0" fontId="18" fillId="0" borderId="0" xfId="0" applyFont="1" applyAlignment="1">
      <alignment horizontal="left" vertical="top" wrapText="1"/>
    </xf>
    <xf numFmtId="0" fontId="0" fillId="0" borderId="0" xfId="0" applyAlignment="1">
      <alignment horizontal="left" vertical="top" wrapText="1"/>
    </xf>
    <xf numFmtId="0" fontId="21" fillId="7" borderId="0" xfId="2" applyFont="1" applyFill="1" applyAlignment="1">
      <alignment horizontal="left" wrapText="1"/>
    </xf>
    <xf numFmtId="0" fontId="21" fillId="0" borderId="0" xfId="2" applyFont="1" applyAlignment="1">
      <alignment wrapText="1"/>
    </xf>
    <xf numFmtId="0" fontId="21" fillId="7" borderId="0" xfId="2" applyFont="1" applyFill="1" applyAlignment="1">
      <alignment wrapText="1"/>
    </xf>
    <xf numFmtId="0" fontId="0" fillId="0" borderId="0" xfId="0" applyAlignment="1">
      <alignment wrapText="1"/>
    </xf>
    <xf numFmtId="0" fontId="21" fillId="7" borderId="14" xfId="2" applyFont="1" applyFill="1" applyBorder="1" applyAlignment="1">
      <alignment wrapText="1"/>
    </xf>
    <xf numFmtId="0" fontId="0" fillId="7" borderId="15" xfId="0" applyFill="1" applyBorder="1" applyAlignment="1">
      <alignment wrapText="1"/>
    </xf>
    <xf numFmtId="0" fontId="0" fillId="7" borderId="16" xfId="0" applyFill="1" applyBorder="1" applyAlignment="1">
      <alignment wrapText="1"/>
    </xf>
    <xf numFmtId="0" fontId="24" fillId="7" borderId="0" xfId="2" applyFont="1" applyFill="1" applyAlignment="1">
      <alignment horizontal="center"/>
    </xf>
    <xf numFmtId="0" fontId="12" fillId="0" borderId="0" xfId="0" applyFont="1" applyAlignment="1">
      <alignment horizontal="center" wrapText="1"/>
    </xf>
    <xf numFmtId="0" fontId="0" fillId="0" borderId="0" xfId="0"/>
    <xf numFmtId="0" fontId="9" fillId="3" borderId="3" xfId="0" applyFont="1" applyFill="1" applyBorder="1" applyAlignment="1">
      <alignment horizontal="center"/>
    </xf>
    <xf numFmtId="0" fontId="0" fillId="3" borderId="3" xfId="0" applyFill="1" applyBorder="1" applyAlignment="1">
      <alignment horizontal="center"/>
    </xf>
    <xf numFmtId="0" fontId="9" fillId="3" borderId="4" xfId="0" applyFont="1" applyFill="1" applyBorder="1" applyAlignment="1">
      <alignment horizontal="center"/>
    </xf>
    <xf numFmtId="0" fontId="0" fillId="3" borderId="5" xfId="0" applyFill="1" applyBorder="1" applyAlignment="1">
      <alignment horizontal="center"/>
    </xf>
    <xf numFmtId="0" fontId="15" fillId="0" borderId="3" xfId="0" applyFont="1" applyBorder="1" applyAlignment="1">
      <alignment horizontal="center" vertical="center"/>
    </xf>
    <xf numFmtId="0" fontId="8" fillId="0" borderId="3" xfId="0" applyFont="1" applyBorder="1" applyAlignment="1">
      <alignment horizontal="center" vertical="center"/>
    </xf>
    <xf numFmtId="164" fontId="6" fillId="2" borderId="1" xfId="0" applyNumberFormat="1" applyFont="1" applyFill="1" applyBorder="1" applyAlignment="1">
      <alignment horizontal="right"/>
    </xf>
    <xf numFmtId="164" fontId="5" fillId="2" borderId="1" xfId="0" applyNumberFormat="1" applyFont="1" applyFill="1" applyBorder="1" applyAlignment="1">
      <alignment horizontal="right"/>
    </xf>
    <xf numFmtId="49" fontId="5" fillId="2" borderId="1" xfId="0" applyNumberFormat="1" applyFont="1" applyFill="1" applyBorder="1" applyAlignment="1">
      <alignment horizontal="left"/>
    </xf>
    <xf numFmtId="49" fontId="4" fillId="2" borderId="0" xfId="0" applyNumberFormat="1" applyFont="1" applyFill="1" applyAlignment="1">
      <alignment horizontal="center" vertical="center"/>
    </xf>
    <xf numFmtId="0" fontId="0" fillId="0" borderId="0" xfId="0" applyAlignment="1">
      <alignment horizontal="center" wrapText="1"/>
    </xf>
  </cellXfs>
  <cellStyles count="5">
    <cellStyle name="Currency 2" xfId="4" xr:uid="{00000000-0005-0000-0000-000000000000}"/>
    <cellStyle name="Hyperlink" xfId="3" builtinId="8"/>
    <cellStyle name="Normal" xfId="0" builtinId="0"/>
    <cellStyle name="Normal 2" xfId="1" xr:uid="{00000000-0005-0000-0000-000003000000}"/>
    <cellStyle name="Normal 3" xfId="2" xr:uid="{00000000-0005-0000-0000-000004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hyperlink" Target="mailto:Aetna_Funding_Advantage_Reporting@AETNA.com" TargetMode="External"/><Relationship Id="rId2" Type="http://schemas.openxmlformats.org/officeDocument/2006/relationships/hyperlink" Target="mailto:Doykert@aetna.com" TargetMode="External"/><Relationship Id="rId1" Type="http://schemas.openxmlformats.org/officeDocument/2006/relationships/image" Target="../media/image1.png"/><Relationship Id="rId4" Type="http://schemas.openxmlformats.org/officeDocument/2006/relationships/hyperlink" Target="http://aetnet.aetna.com/itsoss/ops-acct-cost-cont/ops-acct/claim-pymt-recon-solutions-and-rpt/si-customer-claim-reporting/index.html"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oneCellAnchor>
    <xdr:from>
      <xdr:col>0</xdr:col>
      <xdr:colOff>57150</xdr:colOff>
      <xdr:row>0</xdr:row>
      <xdr:rowOff>114300</xdr:rowOff>
    </xdr:from>
    <xdr:ext cx="3028572" cy="759993"/>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57150" y="114300"/>
          <a:ext cx="3028572" cy="759993"/>
        </a:xfrm>
        <a:prstGeom prst="rect">
          <a:avLst/>
        </a:prstGeom>
      </xdr:spPr>
    </xdr:pic>
    <xdr:clientData/>
  </xdr:oneCellAnchor>
  <xdr:oneCellAnchor>
    <xdr:from>
      <xdr:col>1</xdr:col>
      <xdr:colOff>1996440</xdr:colOff>
      <xdr:row>51</xdr:row>
      <xdr:rowOff>152400</xdr:rowOff>
    </xdr:from>
    <xdr:ext cx="184731" cy="271036"/>
    <xdr:sp macro="" textlink="">
      <xdr:nvSpPr>
        <xdr:cNvPr id="14" name="TextBox 13">
          <a:hlinkClick xmlns:r="http://schemas.openxmlformats.org/officeDocument/2006/relationships" r:id="rId2"/>
          <a:extLst>
            <a:ext uri="{FF2B5EF4-FFF2-40B4-BE49-F238E27FC236}">
              <a16:creationId xmlns:a16="http://schemas.microsoft.com/office/drawing/2014/main" id="{00000000-0008-0000-0000-00000E000000}"/>
            </a:ext>
          </a:extLst>
        </xdr:cNvPr>
        <xdr:cNvSpPr txBox="1"/>
      </xdr:nvSpPr>
      <xdr:spPr>
        <a:xfrm>
          <a:off x="1215390" y="8534400"/>
          <a:ext cx="184731" cy="271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000" u="sng" baseline="0">
            <a:solidFill>
              <a:srgbClr val="0000FF"/>
            </a:solidFill>
            <a:latin typeface="Comic Sans MS" panose="030F0702030302020204" pitchFamily="66" charset="0"/>
          </a:endParaRPr>
        </a:p>
      </xdr:txBody>
    </xdr:sp>
    <xdr:clientData/>
  </xdr:oneCellAnchor>
  <xdr:oneCellAnchor>
    <xdr:from>
      <xdr:col>0</xdr:col>
      <xdr:colOff>556260</xdr:colOff>
      <xdr:row>51</xdr:row>
      <xdr:rowOff>30480</xdr:rowOff>
    </xdr:from>
    <xdr:ext cx="3201646" cy="271036"/>
    <xdr:sp macro="" textlink="">
      <xdr:nvSpPr>
        <xdr:cNvPr id="15" name="TextBox 14">
          <a:hlinkClick xmlns:r="http://schemas.openxmlformats.org/officeDocument/2006/relationships" r:id="rId3"/>
          <a:extLst>
            <a:ext uri="{FF2B5EF4-FFF2-40B4-BE49-F238E27FC236}">
              <a16:creationId xmlns:a16="http://schemas.microsoft.com/office/drawing/2014/main" id="{00000000-0008-0000-0000-00000F000000}"/>
            </a:ext>
          </a:extLst>
        </xdr:cNvPr>
        <xdr:cNvSpPr txBox="1"/>
      </xdr:nvSpPr>
      <xdr:spPr>
        <a:xfrm>
          <a:off x="556260" y="10079355"/>
          <a:ext cx="3201646" cy="271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00" u="sng" baseline="0">
              <a:solidFill>
                <a:srgbClr val="0000FF"/>
              </a:solidFill>
              <a:latin typeface="Comic Sans MS" panose="030F0702030302020204" pitchFamily="66" charset="0"/>
            </a:rPr>
            <a:t>Aetna_Funding_Advantage_Reporting@aetna.com </a:t>
          </a:r>
        </a:p>
      </xdr:txBody>
    </xdr:sp>
    <xdr:clientData/>
  </xdr:oneCellAnchor>
  <xdr:oneCellAnchor>
    <xdr:from>
      <xdr:col>1</xdr:col>
      <xdr:colOff>1996440</xdr:colOff>
      <xdr:row>46</xdr:row>
      <xdr:rowOff>152400</xdr:rowOff>
    </xdr:from>
    <xdr:ext cx="184731" cy="271036"/>
    <xdr:sp macro="" textlink="">
      <xdr:nvSpPr>
        <xdr:cNvPr id="17" name="TextBox 16">
          <a:hlinkClick xmlns:r="http://schemas.openxmlformats.org/officeDocument/2006/relationships" r:id="rId2"/>
          <a:extLst>
            <a:ext uri="{FF2B5EF4-FFF2-40B4-BE49-F238E27FC236}">
              <a16:creationId xmlns:a16="http://schemas.microsoft.com/office/drawing/2014/main" id="{00000000-0008-0000-0000-000011000000}"/>
            </a:ext>
          </a:extLst>
        </xdr:cNvPr>
        <xdr:cNvSpPr txBox="1"/>
      </xdr:nvSpPr>
      <xdr:spPr>
        <a:xfrm>
          <a:off x="1215390" y="7010400"/>
          <a:ext cx="184731" cy="271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000" u="sng" baseline="0">
            <a:solidFill>
              <a:srgbClr val="0000FF"/>
            </a:solidFill>
            <a:latin typeface="Comic Sans MS" panose="030F0702030302020204" pitchFamily="66" charset="0"/>
          </a:endParaRPr>
        </a:p>
      </xdr:txBody>
    </xdr:sp>
    <xdr:clientData/>
  </xdr:oneCellAnchor>
  <xdr:oneCellAnchor>
    <xdr:from>
      <xdr:col>0</xdr:col>
      <xdr:colOff>552450</xdr:colOff>
      <xdr:row>46</xdr:row>
      <xdr:rowOff>104775</xdr:rowOff>
    </xdr:from>
    <xdr:ext cx="2207912" cy="271036"/>
    <xdr:sp macro="" textlink="">
      <xdr:nvSpPr>
        <xdr:cNvPr id="18" name="TextBox 17">
          <a:hlinkClick xmlns:r="http://schemas.openxmlformats.org/officeDocument/2006/relationships" r:id="rId4"/>
          <a:extLst>
            <a:ext uri="{FF2B5EF4-FFF2-40B4-BE49-F238E27FC236}">
              <a16:creationId xmlns:a16="http://schemas.microsoft.com/office/drawing/2014/main" id="{00000000-0008-0000-0000-000012000000}"/>
            </a:ext>
          </a:extLst>
        </xdr:cNvPr>
        <xdr:cNvSpPr txBox="1"/>
      </xdr:nvSpPr>
      <xdr:spPr>
        <a:xfrm>
          <a:off x="552450" y="6962775"/>
          <a:ext cx="2207912" cy="271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00" u="sng" baseline="0">
              <a:solidFill>
                <a:srgbClr val="0000FF"/>
              </a:solidFill>
              <a:latin typeface="Comic Sans MS" panose="030F0702030302020204" pitchFamily="66" charset="0"/>
            </a:rPr>
            <a:t>Self Insured Claim Reporting Link</a:t>
          </a:r>
        </a:p>
      </xdr:txBody>
    </xdr:sp>
    <xdr:clientData/>
  </xdr:oneCellAnchor>
  <xdr:oneCellAnchor>
    <xdr:from>
      <xdr:col>0</xdr:col>
      <xdr:colOff>542925</xdr:colOff>
      <xdr:row>55</xdr:row>
      <xdr:rowOff>9525</xdr:rowOff>
    </xdr:from>
    <xdr:ext cx="3201646" cy="271036"/>
    <xdr:sp macro="" textlink="">
      <xdr:nvSpPr>
        <xdr:cNvPr id="19" name="TextBox 18">
          <a:hlinkClick xmlns:r="http://schemas.openxmlformats.org/officeDocument/2006/relationships" r:id="rId3"/>
          <a:extLst>
            <a:ext uri="{FF2B5EF4-FFF2-40B4-BE49-F238E27FC236}">
              <a16:creationId xmlns:a16="http://schemas.microsoft.com/office/drawing/2014/main" id="{00000000-0008-0000-0000-000013000000}"/>
            </a:ext>
          </a:extLst>
        </xdr:cNvPr>
        <xdr:cNvSpPr txBox="1"/>
      </xdr:nvSpPr>
      <xdr:spPr>
        <a:xfrm>
          <a:off x="542925" y="11239500"/>
          <a:ext cx="3201646" cy="271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00" u="sng" baseline="0">
              <a:solidFill>
                <a:srgbClr val="0000FF"/>
              </a:solidFill>
              <a:latin typeface="Comic Sans MS" panose="030F0702030302020204" pitchFamily="66" charset="0"/>
            </a:rPr>
            <a:t>Aetna_Funding_Advantage_Reporting@aetna.com </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38100</xdr:colOff>
      <xdr:row>0</xdr:row>
      <xdr:rowOff>9525</xdr:rowOff>
    </xdr:from>
    <xdr:ext cx="1587500" cy="406400"/>
    <xdr:pic>
      <xdr:nvPicPr>
        <xdr:cNvPr id="2" name="Picture 1">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9525"/>
          <a:ext cx="1587500" cy="406400"/>
        </a:xfrm>
        <a:prstGeom prst="rect">
          <a:avLst/>
        </a:prstGeom>
      </xdr:spPr>
    </xdr:pic>
    <xdr:clientData/>
  </xdr:oneCellAnchor>
  <xdr:twoCellAnchor>
    <xdr:from>
      <xdr:col>19</xdr:col>
      <xdr:colOff>857250</xdr:colOff>
      <xdr:row>22</xdr:row>
      <xdr:rowOff>114300</xdr:rowOff>
    </xdr:from>
    <xdr:to>
      <xdr:col>21</xdr:col>
      <xdr:colOff>171449</xdr:colOff>
      <xdr:row>24</xdr:row>
      <xdr:rowOff>47625</xdr:rowOff>
    </xdr:to>
    <xdr:sp macro="" textlink="">
      <xdr:nvSpPr>
        <xdr:cNvPr id="3" name="Oval 2">
          <a:extLst>
            <a:ext uri="{FF2B5EF4-FFF2-40B4-BE49-F238E27FC236}">
              <a16:creationId xmlns:a16="http://schemas.microsoft.com/office/drawing/2014/main" id="{00000000-0008-0000-0100-000003000000}"/>
            </a:ext>
          </a:extLst>
        </xdr:cNvPr>
        <xdr:cNvSpPr/>
      </xdr:nvSpPr>
      <xdr:spPr>
        <a:xfrm>
          <a:off x="15163800" y="4162425"/>
          <a:ext cx="1085849" cy="2762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981074</xdr:colOff>
      <xdr:row>31</xdr:row>
      <xdr:rowOff>0</xdr:rowOff>
    </xdr:from>
    <xdr:to>
      <xdr:col>20</xdr:col>
      <xdr:colOff>152399</xdr:colOff>
      <xdr:row>36</xdr:row>
      <xdr:rowOff>19050</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9201149" y="5524500"/>
          <a:ext cx="6143625" cy="828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t>$ 195,850.60 - $ 133,846.03</a:t>
          </a:r>
          <a:r>
            <a:rPr lang="en-US" sz="1800" baseline="0"/>
            <a:t> - $ 0.00  = $ 62,004.57</a:t>
          </a:r>
        </a:p>
        <a:p>
          <a:endParaRPr lang="en-US" sz="900" baseline="0"/>
        </a:p>
        <a:p>
          <a:r>
            <a:rPr lang="en-US" sz="1800" baseline="0"/>
            <a:t>Surplus/Deficit calculation</a:t>
          </a:r>
        </a:p>
      </xdr:txBody>
    </xdr:sp>
    <xdr:clientData/>
  </xdr:twoCellAnchor>
  <xdr:twoCellAnchor>
    <xdr:from>
      <xdr:col>7</xdr:col>
      <xdr:colOff>850630</xdr:colOff>
      <xdr:row>24</xdr:row>
      <xdr:rowOff>26223</xdr:rowOff>
    </xdr:from>
    <xdr:to>
      <xdr:col>12</xdr:col>
      <xdr:colOff>1038225</xdr:colOff>
      <xdr:row>31</xdr:row>
      <xdr:rowOff>114300</xdr:rowOff>
    </xdr:to>
    <xdr:cxnSp macro="">
      <xdr:nvCxnSpPr>
        <xdr:cNvPr id="6" name="Straight Arrow Connector 5">
          <a:extLst>
            <a:ext uri="{FF2B5EF4-FFF2-40B4-BE49-F238E27FC236}">
              <a16:creationId xmlns:a16="http://schemas.microsoft.com/office/drawing/2014/main" id="{00000000-0008-0000-0100-000006000000}"/>
            </a:ext>
          </a:extLst>
        </xdr:cNvPr>
        <xdr:cNvCxnSpPr>
          <a:stCxn id="23" idx="5"/>
        </xdr:cNvCxnSpPr>
      </xdr:nvCxnSpPr>
      <xdr:spPr>
        <a:xfrm>
          <a:off x="6413230" y="4417248"/>
          <a:ext cx="2845070" cy="1221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869680</xdr:colOff>
      <xdr:row>24</xdr:row>
      <xdr:rowOff>26223</xdr:rowOff>
    </xdr:from>
    <xdr:to>
      <xdr:col>13</xdr:col>
      <xdr:colOff>1152525</xdr:colOff>
      <xdr:row>31</xdr:row>
      <xdr:rowOff>76200</xdr:rowOff>
    </xdr:to>
    <xdr:cxnSp macro="">
      <xdr:nvCxnSpPr>
        <xdr:cNvPr id="10" name="Straight Arrow Connector 9">
          <a:extLst>
            <a:ext uri="{FF2B5EF4-FFF2-40B4-BE49-F238E27FC236}">
              <a16:creationId xmlns:a16="http://schemas.microsoft.com/office/drawing/2014/main" id="{00000000-0008-0000-0100-00000A000000}"/>
            </a:ext>
          </a:extLst>
        </xdr:cNvPr>
        <xdr:cNvCxnSpPr>
          <a:stCxn id="22" idx="5"/>
        </xdr:cNvCxnSpPr>
      </xdr:nvCxnSpPr>
      <xdr:spPr>
        <a:xfrm>
          <a:off x="8203930" y="4417248"/>
          <a:ext cx="2483120" cy="11834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247650</xdr:colOff>
      <xdr:row>24</xdr:row>
      <xdr:rowOff>57150</xdr:rowOff>
    </xdr:from>
    <xdr:to>
      <xdr:col>17</xdr:col>
      <xdr:colOff>681038</xdr:colOff>
      <xdr:row>31</xdr:row>
      <xdr:rowOff>85725</xdr:rowOff>
    </xdr:to>
    <xdr:cxnSp macro="">
      <xdr:nvCxnSpPr>
        <xdr:cNvPr id="14" name="Straight Arrow Connector 13">
          <a:extLst>
            <a:ext uri="{FF2B5EF4-FFF2-40B4-BE49-F238E27FC236}">
              <a16:creationId xmlns:a16="http://schemas.microsoft.com/office/drawing/2014/main" id="{00000000-0008-0000-0100-00000E000000}"/>
            </a:ext>
          </a:extLst>
        </xdr:cNvPr>
        <xdr:cNvCxnSpPr>
          <a:stCxn id="21" idx="4"/>
        </xdr:cNvCxnSpPr>
      </xdr:nvCxnSpPr>
      <xdr:spPr>
        <a:xfrm flipH="1">
          <a:off x="12382500" y="4448175"/>
          <a:ext cx="433388" cy="11620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571500</xdr:colOff>
      <xdr:row>23</xdr:row>
      <xdr:rowOff>169098</xdr:rowOff>
    </xdr:from>
    <xdr:to>
      <xdr:col>20</xdr:col>
      <xdr:colOff>120920</xdr:colOff>
      <xdr:row>31</xdr:row>
      <xdr:rowOff>104775</xdr:rowOff>
    </xdr:to>
    <xdr:cxnSp macro="">
      <xdr:nvCxnSpPr>
        <xdr:cNvPr id="17" name="Straight Arrow Connector 16">
          <a:extLst>
            <a:ext uri="{FF2B5EF4-FFF2-40B4-BE49-F238E27FC236}">
              <a16:creationId xmlns:a16="http://schemas.microsoft.com/office/drawing/2014/main" id="{00000000-0008-0000-0100-000011000000}"/>
            </a:ext>
          </a:extLst>
        </xdr:cNvPr>
        <xdr:cNvCxnSpPr/>
      </xdr:nvCxnSpPr>
      <xdr:spPr>
        <a:xfrm flipH="1">
          <a:off x="13992225" y="4388673"/>
          <a:ext cx="1321070" cy="12406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1266826</xdr:colOff>
      <xdr:row>22</xdr:row>
      <xdr:rowOff>123825</xdr:rowOff>
    </xdr:from>
    <xdr:to>
      <xdr:col>18</xdr:col>
      <xdr:colOff>95250</xdr:colOff>
      <xdr:row>24</xdr:row>
      <xdr:rowOff>57150</xdr:rowOff>
    </xdr:to>
    <xdr:sp macro="" textlink="">
      <xdr:nvSpPr>
        <xdr:cNvPr id="21" name="Oval 20">
          <a:extLst>
            <a:ext uri="{FF2B5EF4-FFF2-40B4-BE49-F238E27FC236}">
              <a16:creationId xmlns:a16="http://schemas.microsoft.com/office/drawing/2014/main" id="{00000000-0008-0000-0100-000015000000}"/>
            </a:ext>
          </a:extLst>
        </xdr:cNvPr>
        <xdr:cNvSpPr/>
      </xdr:nvSpPr>
      <xdr:spPr>
        <a:xfrm>
          <a:off x="12115801" y="4171950"/>
          <a:ext cx="1400174" cy="2762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828675</xdr:colOff>
      <xdr:row>22</xdr:row>
      <xdr:rowOff>133350</xdr:rowOff>
    </xdr:from>
    <xdr:to>
      <xdr:col>12</xdr:col>
      <xdr:colOff>142874</xdr:colOff>
      <xdr:row>24</xdr:row>
      <xdr:rowOff>66675</xdr:rowOff>
    </xdr:to>
    <xdr:sp macro="" textlink="">
      <xdr:nvSpPr>
        <xdr:cNvPr id="22" name="Oval 21">
          <a:extLst>
            <a:ext uri="{FF2B5EF4-FFF2-40B4-BE49-F238E27FC236}">
              <a16:creationId xmlns:a16="http://schemas.microsoft.com/office/drawing/2014/main" id="{00000000-0008-0000-0100-000016000000}"/>
            </a:ext>
          </a:extLst>
        </xdr:cNvPr>
        <xdr:cNvSpPr/>
      </xdr:nvSpPr>
      <xdr:spPr>
        <a:xfrm>
          <a:off x="7277100" y="4181475"/>
          <a:ext cx="1085849" cy="2762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809625</xdr:colOff>
      <xdr:row>22</xdr:row>
      <xdr:rowOff>133350</xdr:rowOff>
    </xdr:from>
    <xdr:to>
      <xdr:col>10</xdr:col>
      <xdr:colOff>123824</xdr:colOff>
      <xdr:row>24</xdr:row>
      <xdr:rowOff>66675</xdr:rowOff>
    </xdr:to>
    <xdr:sp macro="" textlink="">
      <xdr:nvSpPr>
        <xdr:cNvPr id="23" name="Oval 22">
          <a:extLst>
            <a:ext uri="{FF2B5EF4-FFF2-40B4-BE49-F238E27FC236}">
              <a16:creationId xmlns:a16="http://schemas.microsoft.com/office/drawing/2014/main" id="{00000000-0008-0000-0100-000017000000}"/>
            </a:ext>
          </a:extLst>
        </xdr:cNvPr>
        <xdr:cNvSpPr/>
      </xdr:nvSpPr>
      <xdr:spPr>
        <a:xfrm>
          <a:off x="5486400" y="4181475"/>
          <a:ext cx="1085849" cy="2762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38100</xdr:colOff>
      <xdr:row>0</xdr:row>
      <xdr:rowOff>9525</xdr:rowOff>
    </xdr:from>
    <xdr:ext cx="1587500" cy="406400"/>
    <xdr:pic>
      <xdr:nvPicPr>
        <xdr:cNvPr id="2" name="Picture 1">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9525"/>
          <a:ext cx="1587500" cy="406400"/>
        </a:xfrm>
        <a:prstGeom prst="rect">
          <a:avLst/>
        </a:prstGeom>
      </xdr:spPr>
    </xdr:pic>
    <xdr:clientData/>
  </xdr:oneCellAnchor>
  <xdr:twoCellAnchor>
    <xdr:from>
      <xdr:col>6</xdr:col>
      <xdr:colOff>514350</xdr:colOff>
      <xdr:row>21</xdr:row>
      <xdr:rowOff>114300</xdr:rowOff>
    </xdr:from>
    <xdr:to>
      <xdr:col>7</xdr:col>
      <xdr:colOff>142874</xdr:colOff>
      <xdr:row>23</xdr:row>
      <xdr:rowOff>66675</xdr:rowOff>
    </xdr:to>
    <xdr:sp macro="" textlink="">
      <xdr:nvSpPr>
        <xdr:cNvPr id="4" name="Oval 3">
          <a:extLst>
            <a:ext uri="{FF2B5EF4-FFF2-40B4-BE49-F238E27FC236}">
              <a16:creationId xmlns:a16="http://schemas.microsoft.com/office/drawing/2014/main" id="{00000000-0008-0000-0300-000004000000}"/>
            </a:ext>
          </a:extLst>
        </xdr:cNvPr>
        <xdr:cNvSpPr/>
      </xdr:nvSpPr>
      <xdr:spPr>
        <a:xfrm>
          <a:off x="7743825" y="4324350"/>
          <a:ext cx="1085849" cy="2762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838198</xdr:colOff>
      <xdr:row>25</xdr:row>
      <xdr:rowOff>114300</xdr:rowOff>
    </xdr:from>
    <xdr:to>
      <xdr:col>12</xdr:col>
      <xdr:colOff>152400</xdr:colOff>
      <xdr:row>37</xdr:row>
      <xdr:rowOff>142875</xdr:rowOff>
    </xdr:to>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9524998" y="5019675"/>
          <a:ext cx="3819527" cy="2133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t>Net Aggregate</a:t>
          </a:r>
          <a:r>
            <a:rPr lang="en-US" sz="1800" baseline="0"/>
            <a:t> calculation:</a:t>
          </a:r>
        </a:p>
        <a:p>
          <a:endParaRPr lang="en-US" sz="900"/>
        </a:p>
        <a:p>
          <a:r>
            <a:rPr lang="en-US" sz="1800"/>
            <a:t>  $ 411,462.83</a:t>
          </a:r>
        </a:p>
        <a:p>
          <a:r>
            <a:rPr lang="en-US" sz="1800" u="dbl" baseline="0"/>
            <a:t>- $ 133,846.03</a:t>
          </a:r>
        </a:p>
        <a:p>
          <a:r>
            <a:rPr lang="en-US" sz="1800"/>
            <a:t>  $ 277,616.80</a:t>
          </a:r>
        </a:p>
        <a:p>
          <a:endParaRPr lang="en-US" sz="1800"/>
        </a:p>
        <a:p>
          <a:r>
            <a:rPr lang="en-US" sz="1000"/>
            <a:t>*It is important to note that the Net Aggregate amount</a:t>
          </a:r>
          <a:r>
            <a:rPr lang="en-US" sz="1000" baseline="0"/>
            <a:t> will not match the suplus/deficit amount represented on the YTD LL tab unless it is the end of the renewal period</a:t>
          </a:r>
          <a:endParaRPr lang="en-US" sz="1000"/>
        </a:p>
      </xdr:txBody>
    </xdr:sp>
    <xdr:clientData/>
  </xdr:twoCellAnchor>
  <xdr:twoCellAnchor>
    <xdr:from>
      <xdr:col>7</xdr:col>
      <xdr:colOff>19050</xdr:colOff>
      <xdr:row>23</xdr:row>
      <xdr:rowOff>28575</xdr:rowOff>
    </xdr:from>
    <xdr:to>
      <xdr:col>8</xdr:col>
      <xdr:colOff>514350</xdr:colOff>
      <xdr:row>31</xdr:row>
      <xdr:rowOff>19050</xdr:rowOff>
    </xdr:to>
    <xdr:cxnSp macro="">
      <xdr:nvCxnSpPr>
        <xdr:cNvPr id="8" name="Elbow Connector 7">
          <a:extLst>
            <a:ext uri="{FF2B5EF4-FFF2-40B4-BE49-F238E27FC236}">
              <a16:creationId xmlns:a16="http://schemas.microsoft.com/office/drawing/2014/main" id="{00000000-0008-0000-0300-000008000000}"/>
            </a:ext>
          </a:extLst>
        </xdr:cNvPr>
        <xdr:cNvCxnSpPr/>
      </xdr:nvCxnSpPr>
      <xdr:spPr>
        <a:xfrm>
          <a:off x="8705850" y="4562475"/>
          <a:ext cx="2295525" cy="1333500"/>
        </a:xfrm>
        <a:prstGeom prst="bentConnector3">
          <a:avLst>
            <a:gd name="adj1" fmla="val 14958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495300</xdr:colOff>
      <xdr:row>23</xdr:row>
      <xdr:rowOff>133350</xdr:rowOff>
    </xdr:from>
    <xdr:to>
      <xdr:col>7</xdr:col>
      <xdr:colOff>123824</xdr:colOff>
      <xdr:row>25</xdr:row>
      <xdr:rowOff>38100</xdr:rowOff>
    </xdr:to>
    <xdr:sp macro="" textlink="">
      <xdr:nvSpPr>
        <xdr:cNvPr id="24" name="Oval 23">
          <a:extLst>
            <a:ext uri="{FF2B5EF4-FFF2-40B4-BE49-F238E27FC236}">
              <a16:creationId xmlns:a16="http://schemas.microsoft.com/office/drawing/2014/main" id="{00000000-0008-0000-0300-000018000000}"/>
            </a:ext>
          </a:extLst>
        </xdr:cNvPr>
        <xdr:cNvSpPr/>
      </xdr:nvSpPr>
      <xdr:spPr>
        <a:xfrm>
          <a:off x="7724775" y="4667250"/>
          <a:ext cx="1085849" cy="2762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495300</xdr:colOff>
      <xdr:row>25</xdr:row>
      <xdr:rowOff>104775</xdr:rowOff>
    </xdr:from>
    <xdr:to>
      <xdr:col>7</xdr:col>
      <xdr:colOff>123824</xdr:colOff>
      <xdr:row>27</xdr:row>
      <xdr:rowOff>57150</xdr:rowOff>
    </xdr:to>
    <xdr:sp macro="" textlink="">
      <xdr:nvSpPr>
        <xdr:cNvPr id="25" name="Oval 24">
          <a:extLst>
            <a:ext uri="{FF2B5EF4-FFF2-40B4-BE49-F238E27FC236}">
              <a16:creationId xmlns:a16="http://schemas.microsoft.com/office/drawing/2014/main" id="{00000000-0008-0000-0300-000019000000}"/>
            </a:ext>
          </a:extLst>
        </xdr:cNvPr>
        <xdr:cNvSpPr/>
      </xdr:nvSpPr>
      <xdr:spPr>
        <a:xfrm>
          <a:off x="7724775" y="5010150"/>
          <a:ext cx="1085849" cy="2762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123824</xdr:colOff>
      <xdr:row>24</xdr:row>
      <xdr:rowOff>109538</xdr:rowOff>
    </xdr:from>
    <xdr:to>
      <xdr:col>7</xdr:col>
      <xdr:colOff>1019175</xdr:colOff>
      <xdr:row>29</xdr:row>
      <xdr:rowOff>38100</xdr:rowOff>
    </xdr:to>
    <xdr:cxnSp macro="">
      <xdr:nvCxnSpPr>
        <xdr:cNvPr id="27" name="Straight Arrow Connector 26">
          <a:extLst>
            <a:ext uri="{FF2B5EF4-FFF2-40B4-BE49-F238E27FC236}">
              <a16:creationId xmlns:a16="http://schemas.microsoft.com/office/drawing/2014/main" id="{00000000-0008-0000-0300-00001B000000}"/>
            </a:ext>
          </a:extLst>
        </xdr:cNvPr>
        <xdr:cNvCxnSpPr>
          <a:stCxn id="24" idx="6"/>
        </xdr:cNvCxnSpPr>
      </xdr:nvCxnSpPr>
      <xdr:spPr>
        <a:xfrm>
          <a:off x="8810624" y="4805363"/>
          <a:ext cx="895351" cy="7858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1038225</xdr:colOff>
      <xdr:row>27</xdr:row>
      <xdr:rowOff>57150</xdr:rowOff>
    </xdr:from>
    <xdr:to>
      <xdr:col>7</xdr:col>
      <xdr:colOff>981075</xdr:colOff>
      <xdr:row>32</xdr:row>
      <xdr:rowOff>142875</xdr:rowOff>
    </xdr:to>
    <xdr:cxnSp macro="">
      <xdr:nvCxnSpPr>
        <xdr:cNvPr id="30" name="Straight Arrow Connector 29">
          <a:extLst>
            <a:ext uri="{FF2B5EF4-FFF2-40B4-BE49-F238E27FC236}">
              <a16:creationId xmlns:a16="http://schemas.microsoft.com/office/drawing/2014/main" id="{00000000-0008-0000-0300-00001E000000}"/>
            </a:ext>
          </a:extLst>
        </xdr:cNvPr>
        <xdr:cNvCxnSpPr>
          <a:stCxn id="25" idx="4"/>
        </xdr:cNvCxnSpPr>
      </xdr:nvCxnSpPr>
      <xdr:spPr>
        <a:xfrm>
          <a:off x="8267700" y="5286375"/>
          <a:ext cx="1400175" cy="8953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ATSE@aetna.com" TargetMode="External"/><Relationship Id="rId2" Type="http://schemas.openxmlformats.org/officeDocument/2006/relationships/hyperlink" Target="mailto:WestAAT@aetna.com" TargetMode="External"/><Relationship Id="rId1" Type="http://schemas.openxmlformats.org/officeDocument/2006/relationships/hyperlink" Target="mailto:NEAAT@aetna.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MidAMAAT@aetna.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8:D63"/>
  <sheetViews>
    <sheetView showGridLines="0" showRowColHeaders="0" tabSelected="1" zoomScaleNormal="100" workbookViewId="0">
      <selection activeCell="B59" sqref="B59"/>
    </sheetView>
  </sheetViews>
  <sheetFormatPr defaultColWidth="9.140625" defaultRowHeight="12.75" x14ac:dyDescent="0.2"/>
  <cols>
    <col min="1" max="1" width="9.140625" style="54"/>
    <col min="2" max="2" width="51.140625" style="54" customWidth="1"/>
    <col min="3" max="3" width="54.140625" style="54" customWidth="1"/>
    <col min="4" max="16384" width="9.140625" style="54"/>
  </cols>
  <sheetData>
    <row r="8" spans="2:3" ht="18" x14ac:dyDescent="0.25">
      <c r="B8" s="67" t="s">
        <v>157</v>
      </c>
    </row>
    <row r="9" spans="2:3" ht="57" customHeight="1" x14ac:dyDescent="0.2">
      <c r="B9" s="82" t="s">
        <v>156</v>
      </c>
      <c r="C9" s="83"/>
    </row>
    <row r="10" spans="2:3" ht="9" customHeight="1" x14ac:dyDescent="0.2">
      <c r="B10" s="56"/>
      <c r="C10" s="68"/>
    </row>
    <row r="11" spans="2:3" ht="14.25" customHeight="1" x14ac:dyDescent="0.2">
      <c r="B11" s="82" t="s">
        <v>162</v>
      </c>
      <c r="C11" s="83"/>
    </row>
    <row r="12" spans="2:3" ht="27.75" customHeight="1" x14ac:dyDescent="0.2">
      <c r="B12" s="82" t="s">
        <v>165</v>
      </c>
      <c r="C12" s="83"/>
    </row>
    <row r="13" spans="2:3" ht="92.25" customHeight="1" x14ac:dyDescent="0.2">
      <c r="B13" s="82" t="s">
        <v>164</v>
      </c>
      <c r="C13" s="83"/>
    </row>
    <row r="15" spans="2:3" x14ac:dyDescent="0.2">
      <c r="B15" s="55" t="s">
        <v>47</v>
      </c>
    </row>
    <row r="16" spans="2:3" ht="130.5" customHeight="1" x14ac:dyDescent="0.2">
      <c r="B16" s="82" t="s">
        <v>163</v>
      </c>
      <c r="C16" s="81"/>
    </row>
    <row r="17" spans="2:3" ht="12.75" customHeight="1" x14ac:dyDescent="0.2">
      <c r="B17" s="56"/>
    </row>
    <row r="18" spans="2:3" x14ac:dyDescent="0.2">
      <c r="B18" s="55" t="s">
        <v>48</v>
      </c>
    </row>
    <row r="19" spans="2:3" ht="27.75" customHeight="1" x14ac:dyDescent="0.2">
      <c r="B19" s="82" t="s">
        <v>166</v>
      </c>
      <c r="C19" s="81"/>
    </row>
    <row r="20" spans="2:3" x14ac:dyDescent="0.2">
      <c r="B20" s="56"/>
    </row>
    <row r="21" spans="2:3" x14ac:dyDescent="0.2">
      <c r="B21" s="55" t="s">
        <v>46</v>
      </c>
    </row>
    <row r="22" spans="2:3" ht="42.75" customHeight="1" x14ac:dyDescent="0.2">
      <c r="B22" s="82" t="s">
        <v>158</v>
      </c>
      <c r="C22" s="81"/>
    </row>
    <row r="24" spans="2:3" x14ac:dyDescent="0.2">
      <c r="B24" s="55" t="s">
        <v>97</v>
      </c>
    </row>
    <row r="25" spans="2:3" x14ac:dyDescent="0.2">
      <c r="B25" s="59"/>
    </row>
    <row r="26" spans="2:3" ht="15" x14ac:dyDescent="0.3">
      <c r="B26" s="64" t="s">
        <v>154</v>
      </c>
    </row>
    <row r="27" spans="2:3" ht="6.95" customHeight="1" x14ac:dyDescent="0.3">
      <c r="B27" s="64"/>
    </row>
    <row r="28" spans="2:3" ht="15" customHeight="1" x14ac:dyDescent="0.2">
      <c r="B28" s="63" t="s">
        <v>167</v>
      </c>
    </row>
    <row r="29" spans="2:3" ht="6.95" customHeight="1" x14ac:dyDescent="0.2">
      <c r="B29" s="59"/>
    </row>
    <row r="30" spans="2:3" x14ac:dyDescent="0.2">
      <c r="B30" s="59"/>
    </row>
    <row r="31" spans="2:3" x14ac:dyDescent="0.2">
      <c r="B31" s="55" t="s">
        <v>169</v>
      </c>
    </row>
    <row r="32" spans="2:3" ht="55.5" customHeight="1" x14ac:dyDescent="0.2">
      <c r="B32" s="80" t="s">
        <v>182</v>
      </c>
      <c r="C32" s="81"/>
    </row>
    <row r="33" spans="2:4" ht="12.75" customHeight="1" x14ac:dyDescent="0.2">
      <c r="B33" s="57"/>
      <c r="C33" s="58"/>
    </row>
    <row r="34" spans="2:4" ht="39.75" customHeight="1" x14ac:dyDescent="0.2">
      <c r="B34" s="80" t="s">
        <v>183</v>
      </c>
      <c r="C34" s="83"/>
    </row>
    <row r="35" spans="2:4" ht="12.75" customHeight="1" x14ac:dyDescent="0.2">
      <c r="B35" s="57"/>
      <c r="C35" s="58"/>
    </row>
    <row r="36" spans="2:4" ht="12.75" customHeight="1" x14ac:dyDescent="0.25">
      <c r="B36" s="71" t="s">
        <v>170</v>
      </c>
      <c r="C36" s="84" t="str">
        <f>"= Connecticut, Delaware, Maine, Massachusetts, New Hampshire, New Jersey, New York, Pennsylvania, Rhode Island, Vermont, West Virginia"</f>
        <v>= Connecticut, Delaware, Maine, Massachusetts, New Hampshire, New Jersey, New York, Pennsylvania, Rhode Island, Vermont, West Virginia</v>
      </c>
    </row>
    <row r="37" spans="2:4" ht="12.75" customHeight="1" x14ac:dyDescent="0.2">
      <c r="B37" s="69"/>
      <c r="C37" s="85"/>
    </row>
    <row r="38" spans="2:4" ht="12.75" customHeight="1" x14ac:dyDescent="0.2">
      <c r="B38" s="70"/>
      <c r="C38" s="86"/>
    </row>
    <row r="39" spans="2:4" ht="12.75" customHeight="1" x14ac:dyDescent="0.25">
      <c r="B39" s="71" t="s">
        <v>171</v>
      </c>
      <c r="C39" s="73" t="str">
        <f>"= Arizona, California, Colorado, Nevada, Texas"</f>
        <v>= Arizona, California, Colorado, Nevada, Texas</v>
      </c>
    </row>
    <row r="40" spans="2:4" ht="12.75" customHeight="1" x14ac:dyDescent="0.25">
      <c r="B40" s="72"/>
      <c r="C40" s="74"/>
    </row>
    <row r="41" spans="2:4" ht="12.75" customHeight="1" x14ac:dyDescent="0.25">
      <c r="B41" s="71" t="s">
        <v>172</v>
      </c>
      <c r="C41" s="84" t="str">
        <f>"= Arkansas, District of Columbia, Florida, Georgia, Louisiana, Maryland, Mississippi, North Carolina, South Carolina, Tennessee and Virginia"</f>
        <v>= Arkansas, District of Columbia, Florida, Georgia, Louisiana, Maryland, Mississippi, North Carolina, South Carolina, Tennessee and Virginia</v>
      </c>
    </row>
    <row r="42" spans="2:4" ht="12.75" customHeight="1" x14ac:dyDescent="0.2">
      <c r="B42" s="69"/>
      <c r="C42" s="85"/>
    </row>
    <row r="43" spans="2:4" ht="12.75" customHeight="1" x14ac:dyDescent="0.2">
      <c r="B43" s="70"/>
      <c r="C43" s="86"/>
    </row>
    <row r="44" spans="2:4" ht="12.75" customHeight="1" x14ac:dyDescent="0.25">
      <c r="B44" s="71" t="s">
        <v>173</v>
      </c>
      <c r="C44" s="84" t="str">
        <f>"= Illinois, Indiana, Iowa, Kansas, Kentucky, Michigan, Missouri, Minnesota, Nebraska, North Dakota, Ohio, Oklahoma,
South Dakota"</f>
        <v>= Illinois, Indiana, Iowa, Kansas, Kentucky, Michigan, Missouri, Minnesota, Nebraska, North Dakota, Ohio, Oklahoma,
South Dakota</v>
      </c>
    </row>
    <row r="45" spans="2:4" ht="12.75" customHeight="1" x14ac:dyDescent="0.2">
      <c r="B45" s="69"/>
      <c r="C45" s="85"/>
    </row>
    <row r="46" spans="2:4" ht="12.75" customHeight="1" x14ac:dyDescent="0.2">
      <c r="B46" s="70"/>
      <c r="C46" s="86"/>
    </row>
    <row r="47" spans="2:4" ht="12.75" customHeight="1" x14ac:dyDescent="0.2">
      <c r="B47" s="57"/>
      <c r="C47" s="80"/>
      <c r="D47" s="82"/>
    </row>
    <row r="48" spans="2:4" x14ac:dyDescent="0.2">
      <c r="B48" s="57"/>
      <c r="C48" s="57"/>
      <c r="D48" s="56"/>
    </row>
    <row r="49" spans="2:4" x14ac:dyDescent="0.2">
      <c r="B49" s="57"/>
      <c r="C49" s="57"/>
      <c r="D49" s="58"/>
    </row>
    <row r="50" spans="2:4" x14ac:dyDescent="0.2">
      <c r="B50" s="55" t="s">
        <v>168</v>
      </c>
    </row>
    <row r="51" spans="2:4" ht="54.75" customHeight="1" x14ac:dyDescent="0.2">
      <c r="B51" s="80" t="s">
        <v>184</v>
      </c>
      <c r="C51" s="81"/>
    </row>
    <row r="52" spans="2:4" x14ac:dyDescent="0.2">
      <c r="B52" s="57"/>
      <c r="C52" s="80"/>
      <c r="D52" s="81"/>
    </row>
    <row r="53" spans="2:4" ht="22.9" customHeight="1" x14ac:dyDescent="0.2">
      <c r="B53" s="57"/>
      <c r="C53" s="58"/>
    </row>
    <row r="54" spans="2:4" x14ac:dyDescent="0.2">
      <c r="B54" s="55" t="s">
        <v>45</v>
      </c>
    </row>
    <row r="55" spans="2:4" ht="45" customHeight="1" x14ac:dyDescent="0.2">
      <c r="B55" s="82" t="s">
        <v>185</v>
      </c>
      <c r="C55" s="81"/>
    </row>
    <row r="56" spans="2:4" ht="15" x14ac:dyDescent="0.25">
      <c r="B56" s="60"/>
    </row>
    <row r="57" spans="2:4" ht="15" x14ac:dyDescent="0.25">
      <c r="B57" s="60"/>
    </row>
    <row r="58" spans="2:4" x14ac:dyDescent="0.2">
      <c r="B58" s="87"/>
      <c r="C58" s="87"/>
    </row>
    <row r="59" spans="2:4" ht="15" x14ac:dyDescent="0.2">
      <c r="B59" s="75" t="s">
        <v>186</v>
      </c>
      <c r="C59" s="76"/>
      <c r="D59" s="76"/>
    </row>
    <row r="60" spans="2:4" ht="15" x14ac:dyDescent="0.2">
      <c r="B60" s="75"/>
      <c r="C60" s="76"/>
      <c r="D60" s="76"/>
    </row>
    <row r="61" spans="2:4" ht="66.75" customHeight="1" x14ac:dyDescent="0.2">
      <c r="B61" s="78" t="s">
        <v>187</v>
      </c>
      <c r="C61" s="79"/>
      <c r="D61" s="76"/>
    </row>
    <row r="62" spans="2:4" x14ac:dyDescent="0.2">
      <c r="B62" s="77"/>
      <c r="C62" s="76"/>
      <c r="D62" s="76"/>
    </row>
    <row r="63" spans="2:4" ht="42" customHeight="1" x14ac:dyDescent="0.2">
      <c r="B63" s="78" t="s">
        <v>188</v>
      </c>
      <c r="C63" s="79"/>
      <c r="D63" s="76"/>
    </row>
  </sheetData>
  <sheetProtection selectLockedCells="1" selectUnlockedCells="1"/>
  <mergeCells count="19">
    <mergeCell ref="B9:C9"/>
    <mergeCell ref="B58:C58"/>
    <mergeCell ref="B16:C16"/>
    <mergeCell ref="B19:C19"/>
    <mergeCell ref="B22:C22"/>
    <mergeCell ref="B12:C12"/>
    <mergeCell ref="B13:C13"/>
    <mergeCell ref="B11:C11"/>
    <mergeCell ref="B61:C61"/>
    <mergeCell ref="B63:C63"/>
    <mergeCell ref="B51:C51"/>
    <mergeCell ref="C52:D52"/>
    <mergeCell ref="B32:C32"/>
    <mergeCell ref="C47:D47"/>
    <mergeCell ref="B55:C55"/>
    <mergeCell ref="B34:C34"/>
    <mergeCell ref="C36:C38"/>
    <mergeCell ref="C41:C43"/>
    <mergeCell ref="C44:C46"/>
  </mergeCells>
  <hyperlinks>
    <hyperlink ref="B36" r:id="rId1" xr:uid="{00000000-0004-0000-0000-000000000000}"/>
    <hyperlink ref="B39" r:id="rId2" xr:uid="{00000000-0004-0000-0000-000001000000}"/>
    <hyperlink ref="B41" r:id="rId3" xr:uid="{00000000-0004-0000-0000-000002000000}"/>
    <hyperlink ref="B44" r:id="rId4" xr:uid="{00000000-0004-0000-0000-000003000000}"/>
  </hyperlinks>
  <pageMargins left="0.7" right="0.7" top="0.75" bottom="0.75" header="0.3" footer="0.3"/>
  <pageSetup scale="74" fitToHeight="0" orientation="portrait" r:id="rId5"/>
  <headerFooter>
    <oddHeader>&amp;A</oddHeader>
    <oddFooter>&amp;L&amp;1#&amp;"Calibri"&amp;8&amp;K414141Proprietary</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Z61"/>
  <sheetViews>
    <sheetView showGridLines="0" zoomScaleNormal="100" workbookViewId="0">
      <selection activeCell="C57" sqref="C57"/>
    </sheetView>
  </sheetViews>
  <sheetFormatPr defaultColWidth="9.140625" defaultRowHeight="12.75" x14ac:dyDescent="0.2"/>
  <cols>
    <col min="1" max="1" width="20.85546875" style="7" customWidth="1"/>
    <col min="2" max="2" width="15.85546875" style="7" customWidth="1"/>
    <col min="3" max="3" width="13.28515625" style="7" customWidth="1"/>
    <col min="4" max="5" width="13.28515625" style="7" hidden="1" customWidth="1"/>
    <col min="6" max="6" width="20.140625" style="7" customWidth="1"/>
    <col min="7" max="8" width="13.28515625" style="7" customWidth="1"/>
    <col min="9" max="10" width="13.28515625" style="7" hidden="1" customWidth="1"/>
    <col min="11" max="12" width="13.28515625" style="7" customWidth="1"/>
    <col min="13" max="14" width="19.7109375" style="7" customWidth="1"/>
    <col min="15" max="15" width="13.28515625" style="7" hidden="1" customWidth="1"/>
    <col min="16" max="16" width="0.85546875" style="7" hidden="1" customWidth="1"/>
    <col min="17" max="18" width="19.28515625" style="7" customWidth="1"/>
    <col min="19" max="21" width="13.28515625" style="7" customWidth="1"/>
    <col min="22" max="23" width="8.7109375" style="7" bestFit="1" customWidth="1"/>
    <col min="24" max="24" width="9.85546875" style="7" bestFit="1" customWidth="1"/>
    <col min="25" max="25" width="12.42578125" style="7" bestFit="1" customWidth="1"/>
    <col min="26" max="26" width="11.28515625" style="7" bestFit="1" customWidth="1"/>
    <col min="27" max="16384" width="9.140625" style="7"/>
  </cols>
  <sheetData>
    <row r="1" spans="1:21" x14ac:dyDescent="0.2">
      <c r="L1"/>
      <c r="M1"/>
      <c r="N1"/>
      <c r="O1"/>
      <c r="P1"/>
      <c r="Q1"/>
      <c r="R1"/>
    </row>
    <row r="2" spans="1:21" s="8" customFormat="1" ht="36" customHeight="1" x14ac:dyDescent="0.3">
      <c r="B2" s="9"/>
      <c r="C2" s="9"/>
      <c r="D2" s="9"/>
      <c r="E2" s="9"/>
      <c r="F2" s="9"/>
      <c r="G2" s="9"/>
      <c r="H2" s="9"/>
      <c r="I2" s="9"/>
      <c r="J2" s="9"/>
      <c r="O2" s="9"/>
      <c r="P2" s="9"/>
      <c r="Q2" s="9"/>
      <c r="R2" s="9"/>
      <c r="S2" s="9"/>
      <c r="T2" s="9"/>
      <c r="U2" s="9"/>
    </row>
    <row r="4" spans="1:21" x14ac:dyDescent="0.2">
      <c r="A4" s="10" t="s">
        <v>98</v>
      </c>
      <c r="B4" s="11">
        <v>42163</v>
      </c>
      <c r="C4" s="11"/>
      <c r="D4" s="11"/>
      <c r="E4" s="11"/>
      <c r="F4" s="11"/>
      <c r="G4" s="11"/>
      <c r="T4" s="28" t="s">
        <v>142</v>
      </c>
      <c r="U4" s="32">
        <v>30000</v>
      </c>
    </row>
    <row r="5" spans="1:21" x14ac:dyDescent="0.2">
      <c r="A5" s="10" t="s">
        <v>115</v>
      </c>
      <c r="B5" s="12" t="s">
        <v>29</v>
      </c>
      <c r="C5" s="12"/>
      <c r="D5" s="12"/>
      <c r="E5" s="12"/>
      <c r="F5" s="12"/>
      <c r="G5" s="12"/>
      <c r="T5" s="28" t="s">
        <v>141</v>
      </c>
      <c r="U5" s="32">
        <v>411462.83</v>
      </c>
    </row>
    <row r="6" spans="1:21" x14ac:dyDescent="0.2">
      <c r="A6" s="10" t="s">
        <v>116</v>
      </c>
      <c r="B6" s="12">
        <v>123456</v>
      </c>
      <c r="C6" s="12"/>
      <c r="D6" s="12"/>
      <c r="E6" s="12"/>
      <c r="F6" s="12"/>
      <c r="G6" s="12"/>
    </row>
    <row r="7" spans="1:21" x14ac:dyDescent="0.2">
      <c r="A7" s="10" t="s">
        <v>117</v>
      </c>
      <c r="B7" s="12" t="s">
        <v>44</v>
      </c>
      <c r="C7" s="12"/>
      <c r="D7" s="12"/>
      <c r="E7" s="12"/>
      <c r="F7" s="12"/>
      <c r="G7" s="12"/>
    </row>
    <row r="8" spans="1:21" x14ac:dyDescent="0.2">
      <c r="A8" s="10" t="s">
        <v>118</v>
      </c>
      <c r="B8" s="12">
        <v>81234</v>
      </c>
      <c r="C8" s="12"/>
      <c r="D8" s="12"/>
      <c r="E8" s="12"/>
      <c r="F8" s="12"/>
      <c r="G8" s="12"/>
    </row>
    <row r="9" spans="1:21" x14ac:dyDescent="0.2">
      <c r="A9" s="10"/>
      <c r="B9" s="12"/>
      <c r="C9" s="12"/>
      <c r="D9" s="12"/>
      <c r="E9" s="12"/>
      <c r="F9" s="12"/>
      <c r="G9" s="12"/>
    </row>
    <row r="10" spans="1:21" x14ac:dyDescent="0.2">
      <c r="A10" s="10" t="s">
        <v>119</v>
      </c>
      <c r="B10" s="11">
        <v>42339</v>
      </c>
      <c r="C10" s="11"/>
      <c r="D10" s="11"/>
      <c r="E10" s="11"/>
      <c r="F10" s="11"/>
      <c r="G10" s="11"/>
    </row>
    <row r="12" spans="1:21" x14ac:dyDescent="0.2">
      <c r="A12" s="13" t="s">
        <v>18</v>
      </c>
      <c r="B12" s="14"/>
      <c r="C12" s="14"/>
      <c r="D12" s="14"/>
      <c r="E12" s="14"/>
      <c r="F12" s="14"/>
      <c r="G12" s="14"/>
      <c r="H12" s="14"/>
      <c r="I12" s="14"/>
      <c r="J12" s="14"/>
      <c r="K12" s="14"/>
      <c r="L12" s="14"/>
      <c r="M12" s="14"/>
      <c r="N12" s="14"/>
      <c r="O12" s="14"/>
      <c r="P12" s="14"/>
      <c r="Q12" s="14"/>
      <c r="R12" s="14"/>
    </row>
    <row r="13" spans="1:21" x14ac:dyDescent="0.2">
      <c r="A13" s="13"/>
      <c r="B13" s="14"/>
      <c r="C13" s="14"/>
      <c r="D13" s="14"/>
      <c r="E13" s="14"/>
      <c r="F13" s="14"/>
      <c r="G13" s="14"/>
      <c r="H13" s="14"/>
      <c r="I13" s="14"/>
      <c r="J13" s="14"/>
      <c r="K13" s="14"/>
      <c r="L13" s="14"/>
      <c r="M13" s="14"/>
      <c r="N13" s="14"/>
      <c r="O13" s="14"/>
      <c r="P13" s="14"/>
      <c r="Q13" s="14"/>
      <c r="R13" s="14"/>
    </row>
    <row r="14" spans="1:21" ht="22.5" customHeight="1" x14ac:dyDescent="0.25">
      <c r="A14" s="13"/>
      <c r="B14" s="88" t="s">
        <v>30</v>
      </c>
      <c r="C14" s="89"/>
      <c r="D14" s="89"/>
      <c r="E14" s="89"/>
      <c r="F14" s="89"/>
      <c r="G14" s="89"/>
      <c r="H14" s="89"/>
      <c r="I14" s="89"/>
      <c r="J14" s="89"/>
      <c r="K14" s="89"/>
      <c r="L14" s="89"/>
      <c r="M14" s="89"/>
      <c r="N14" s="89"/>
      <c r="O14" s="89"/>
      <c r="P14" s="89"/>
      <c r="Q14" s="89"/>
      <c r="R14" s="89"/>
      <c r="S14" s="89"/>
      <c r="T14" s="89"/>
      <c r="U14" s="89"/>
    </row>
    <row r="17" spans="1:26" ht="14.45" customHeight="1" x14ac:dyDescent="0.2">
      <c r="B17" s="15"/>
      <c r="C17" s="15"/>
      <c r="D17" s="15" t="s">
        <v>19</v>
      </c>
      <c r="E17" s="15"/>
      <c r="F17" s="15"/>
      <c r="G17" s="90" t="s">
        <v>25</v>
      </c>
      <c r="H17" s="91"/>
      <c r="I17" s="94" t="s">
        <v>20</v>
      </c>
      <c r="J17" s="95"/>
      <c r="K17" s="90" t="s">
        <v>33</v>
      </c>
      <c r="L17" s="91"/>
      <c r="M17" s="90" t="s">
        <v>32</v>
      </c>
      <c r="N17" s="91"/>
      <c r="O17" s="94" t="s">
        <v>20</v>
      </c>
      <c r="P17" s="95"/>
      <c r="Q17" s="90" t="s">
        <v>35</v>
      </c>
      <c r="R17" s="91"/>
      <c r="S17" s="92" t="s">
        <v>26</v>
      </c>
      <c r="T17" s="93"/>
      <c r="U17" s="26" t="s">
        <v>36</v>
      </c>
    </row>
    <row r="18" spans="1:26" ht="13.9" customHeight="1" x14ac:dyDescent="0.2">
      <c r="B18" s="16" t="s">
        <v>127</v>
      </c>
      <c r="C18" s="16" t="s">
        <v>128</v>
      </c>
      <c r="D18" s="16"/>
      <c r="E18" s="16" t="s">
        <v>19</v>
      </c>
      <c r="F18" s="16" t="s">
        <v>129</v>
      </c>
      <c r="G18" s="16" t="s">
        <v>130</v>
      </c>
      <c r="H18" s="16" t="s">
        <v>131</v>
      </c>
      <c r="I18" s="27" t="s">
        <v>23</v>
      </c>
      <c r="J18" s="27" t="s">
        <v>24</v>
      </c>
      <c r="K18" s="16" t="s">
        <v>132</v>
      </c>
      <c r="L18" s="16" t="s">
        <v>133</v>
      </c>
      <c r="M18" s="16" t="s">
        <v>134</v>
      </c>
      <c r="N18" s="16" t="s">
        <v>135</v>
      </c>
      <c r="O18" s="27" t="s">
        <v>23</v>
      </c>
      <c r="P18" s="27" t="s">
        <v>24</v>
      </c>
      <c r="Q18" s="16" t="s">
        <v>136</v>
      </c>
      <c r="R18" s="16" t="s">
        <v>137</v>
      </c>
      <c r="S18" s="16" t="s">
        <v>138</v>
      </c>
      <c r="T18" s="16" t="s">
        <v>139</v>
      </c>
      <c r="U18" s="16" t="s">
        <v>140</v>
      </c>
    </row>
    <row r="19" spans="1:26" ht="13.9" customHeight="1" x14ac:dyDescent="0.2">
      <c r="A19" s="17"/>
      <c r="B19" s="18" t="s">
        <v>120</v>
      </c>
      <c r="C19" s="19">
        <v>105</v>
      </c>
      <c r="D19" s="18">
        <v>41982</v>
      </c>
      <c r="E19" s="20">
        <v>31</v>
      </c>
      <c r="F19" s="52" t="s">
        <v>34</v>
      </c>
      <c r="G19" s="21">
        <v>34332.959999999999</v>
      </c>
      <c r="H19" s="21">
        <v>34332.959999999999</v>
      </c>
      <c r="I19" s="22">
        <v>0</v>
      </c>
      <c r="J19" s="22">
        <v>0</v>
      </c>
      <c r="K19" s="21">
        <v>0</v>
      </c>
      <c r="L19" s="21">
        <v>0</v>
      </c>
      <c r="M19" s="21">
        <v>0</v>
      </c>
      <c r="N19" s="21">
        <v>0</v>
      </c>
      <c r="O19" s="22">
        <v>0</v>
      </c>
      <c r="P19" s="22">
        <v>0</v>
      </c>
      <c r="Q19" s="21">
        <v>0</v>
      </c>
      <c r="R19" s="21">
        <v>0</v>
      </c>
      <c r="S19" s="21">
        <v>5186.16</v>
      </c>
      <c r="T19" s="21">
        <v>5186.16</v>
      </c>
      <c r="U19" s="21">
        <v>34332.959999999999</v>
      </c>
      <c r="V19" s="17"/>
      <c r="W19" s="17"/>
      <c r="X19" s="17"/>
      <c r="Y19" s="23"/>
      <c r="Z19" s="23"/>
    </row>
    <row r="20" spans="1:26" ht="13.9" customHeight="1" x14ac:dyDescent="0.2">
      <c r="A20" s="17"/>
      <c r="B20" s="18" t="s">
        <v>121</v>
      </c>
      <c r="C20" s="19">
        <v>105</v>
      </c>
      <c r="D20" s="18">
        <v>42013</v>
      </c>
      <c r="E20" s="20">
        <v>31</v>
      </c>
      <c r="F20" s="20"/>
      <c r="G20" s="21">
        <v>34332.959999999999</v>
      </c>
      <c r="H20" s="21">
        <v>68665.919999999998</v>
      </c>
      <c r="I20" s="22">
        <v>9708.5</v>
      </c>
      <c r="J20" s="22">
        <v>9708.5</v>
      </c>
      <c r="K20" s="21">
        <v>9708.5</v>
      </c>
      <c r="L20" s="21">
        <v>9708.5</v>
      </c>
      <c r="M20" s="21">
        <v>0</v>
      </c>
      <c r="N20" s="21">
        <v>0</v>
      </c>
      <c r="O20" s="22">
        <v>0</v>
      </c>
      <c r="P20" s="22">
        <v>0</v>
      </c>
      <c r="Q20" s="21">
        <v>0</v>
      </c>
      <c r="R20" s="21">
        <v>0</v>
      </c>
      <c r="S20" s="21">
        <v>5186.16</v>
      </c>
      <c r="T20" s="21">
        <v>10372.32</v>
      </c>
      <c r="U20" s="21">
        <v>58957.42</v>
      </c>
      <c r="V20" s="17"/>
      <c r="W20" s="17"/>
      <c r="X20" s="17"/>
      <c r="Y20" s="23"/>
      <c r="Z20" s="23"/>
    </row>
    <row r="21" spans="1:26" ht="13.9" customHeight="1" x14ac:dyDescent="0.2">
      <c r="A21" s="17"/>
      <c r="B21" s="18" t="s">
        <v>122</v>
      </c>
      <c r="C21" s="19">
        <v>106</v>
      </c>
      <c r="D21" s="18">
        <v>42044</v>
      </c>
      <c r="E21" s="20">
        <v>28</v>
      </c>
      <c r="F21" s="20"/>
      <c r="G21" s="21">
        <v>35335.58</v>
      </c>
      <c r="H21" s="21">
        <v>104001.5</v>
      </c>
      <c r="I21" s="22">
        <v>13194.44</v>
      </c>
      <c r="J21" s="22">
        <v>22902.940000000002</v>
      </c>
      <c r="K21" s="21">
        <v>13194.44</v>
      </c>
      <c r="L21" s="21">
        <v>22902.940000000002</v>
      </c>
      <c r="M21" s="21">
        <v>0</v>
      </c>
      <c r="N21" s="21">
        <v>0</v>
      </c>
      <c r="O21" s="22">
        <v>0</v>
      </c>
      <c r="P21" s="22">
        <v>0</v>
      </c>
      <c r="Q21" s="21">
        <v>0</v>
      </c>
      <c r="R21" s="21">
        <v>0</v>
      </c>
      <c r="S21" s="21">
        <v>5337.61</v>
      </c>
      <c r="T21" s="21">
        <v>15709.93</v>
      </c>
      <c r="U21" s="21">
        <v>81098.559999999998</v>
      </c>
      <c r="V21" s="17"/>
      <c r="W21" s="17"/>
      <c r="X21" s="17"/>
      <c r="Y21" s="23"/>
      <c r="Z21" s="23"/>
    </row>
    <row r="22" spans="1:26" ht="13.9" customHeight="1" x14ac:dyDescent="0.2">
      <c r="A22" s="17"/>
      <c r="B22" s="18" t="s">
        <v>123</v>
      </c>
      <c r="C22" s="19">
        <v>103</v>
      </c>
      <c r="D22" s="18">
        <v>42072</v>
      </c>
      <c r="E22" s="20">
        <v>31</v>
      </c>
      <c r="F22" s="20" t="str">
        <f>"+ 1 / - 1"</f>
        <v>+ 1 / - 1</v>
      </c>
      <c r="G22" s="21">
        <v>23716.69</v>
      </c>
      <c r="H22" s="21">
        <v>127718.19</v>
      </c>
      <c r="I22" s="22">
        <v>47214.21</v>
      </c>
      <c r="J22" s="22">
        <v>70117.149999999994</v>
      </c>
      <c r="K22" s="21">
        <v>47214.21</v>
      </c>
      <c r="L22" s="21">
        <v>70117.149999999994</v>
      </c>
      <c r="M22" s="21">
        <v>0</v>
      </c>
      <c r="N22" s="21">
        <v>0</v>
      </c>
      <c r="O22" s="22">
        <v>0</v>
      </c>
      <c r="P22" s="22">
        <v>0</v>
      </c>
      <c r="Q22" s="21">
        <v>0</v>
      </c>
      <c r="R22" s="21">
        <v>0</v>
      </c>
      <c r="S22" s="21">
        <v>3582.52</v>
      </c>
      <c r="T22" s="21">
        <v>19292.45</v>
      </c>
      <c r="U22" s="21">
        <v>57601.040000000008</v>
      </c>
      <c r="V22" s="17"/>
      <c r="W22" s="17"/>
      <c r="X22" s="17"/>
      <c r="Y22" s="23"/>
      <c r="Z22" s="23"/>
    </row>
    <row r="23" spans="1:26" ht="13.9" customHeight="1" x14ac:dyDescent="0.2">
      <c r="A23" s="17"/>
      <c r="B23" s="18" t="s">
        <v>124</v>
      </c>
      <c r="C23" s="19">
        <v>103</v>
      </c>
      <c r="D23" s="18">
        <v>42103</v>
      </c>
      <c r="E23" s="20">
        <v>30</v>
      </c>
      <c r="F23" s="20"/>
      <c r="G23" s="21">
        <v>33903.769999999997</v>
      </c>
      <c r="H23" s="21">
        <v>161621.96</v>
      </c>
      <c r="I23" s="22">
        <v>43459.99</v>
      </c>
      <c r="J23" s="22">
        <v>113577.13999999998</v>
      </c>
      <c r="K23" s="21">
        <v>43459.99</v>
      </c>
      <c r="L23" s="21">
        <v>113577.13999999998</v>
      </c>
      <c r="M23" s="21">
        <v>77002.61</v>
      </c>
      <c r="N23" s="21">
        <v>77002.61</v>
      </c>
      <c r="O23" s="22">
        <v>0</v>
      </c>
      <c r="P23" s="22">
        <v>0</v>
      </c>
      <c r="Q23" s="21">
        <v>0</v>
      </c>
      <c r="R23" s="21">
        <v>0</v>
      </c>
      <c r="S23" s="21">
        <v>5121.33</v>
      </c>
      <c r="T23" s="21">
        <v>24413.78</v>
      </c>
      <c r="U23" s="21">
        <v>48044.820000000007</v>
      </c>
      <c r="V23" s="17"/>
      <c r="W23" s="17"/>
      <c r="X23" s="17"/>
      <c r="Y23" s="23"/>
      <c r="Z23" s="23"/>
    </row>
    <row r="24" spans="1:26" ht="13.9" customHeight="1" x14ac:dyDescent="0.2">
      <c r="A24" s="17"/>
      <c r="B24" s="18" t="s">
        <v>125</v>
      </c>
      <c r="C24" s="19">
        <v>107</v>
      </c>
      <c r="D24" s="18">
        <v>42133</v>
      </c>
      <c r="E24" s="20">
        <v>31</v>
      </c>
      <c r="F24" s="20" t="str">
        <f>"+ 1"</f>
        <v>+ 1</v>
      </c>
      <c r="G24" s="21">
        <v>34228.639999999999</v>
      </c>
      <c r="H24" s="21">
        <v>195850.59999999998</v>
      </c>
      <c r="I24" s="22">
        <v>20268.89</v>
      </c>
      <c r="J24" s="22">
        <v>133846.02999999997</v>
      </c>
      <c r="K24" s="21">
        <v>20268.89</v>
      </c>
      <c r="L24" s="21">
        <v>133846.02999999997</v>
      </c>
      <c r="M24" s="21">
        <v>198451.24</v>
      </c>
      <c r="N24" s="21">
        <v>275453.84999999998</v>
      </c>
      <c r="O24" s="22">
        <v>0</v>
      </c>
      <c r="P24" s="22">
        <v>0</v>
      </c>
      <c r="Q24" s="21">
        <v>0</v>
      </c>
      <c r="R24" s="21">
        <v>0</v>
      </c>
      <c r="S24" s="21">
        <v>5170.3999999999996</v>
      </c>
      <c r="T24" s="21">
        <v>29584.18</v>
      </c>
      <c r="U24" s="21">
        <v>62004.570000000007</v>
      </c>
      <c r="V24" s="17"/>
      <c r="W24" s="17"/>
      <c r="X24" s="17"/>
      <c r="Y24" s="23"/>
      <c r="Z24" s="23"/>
    </row>
    <row r="25" spans="1:26" x14ac:dyDescent="0.2">
      <c r="B25" s="24"/>
      <c r="C25" s="24"/>
      <c r="D25" s="24"/>
      <c r="E25" s="24"/>
      <c r="F25" s="24"/>
      <c r="M25" s="23"/>
    </row>
    <row r="27" spans="1:26" x14ac:dyDescent="0.2">
      <c r="A27" s="25" t="s">
        <v>31</v>
      </c>
    </row>
    <row r="28" spans="1:26" x14ac:dyDescent="0.2">
      <c r="A28" s="25" t="s">
        <v>37</v>
      </c>
    </row>
    <row r="34" spans="1:3" x14ac:dyDescent="0.2">
      <c r="A34" s="65" t="s">
        <v>67</v>
      </c>
      <c r="B34" s="61" t="s">
        <v>74</v>
      </c>
      <c r="C34" s="7" t="s">
        <v>75</v>
      </c>
    </row>
    <row r="35" spans="1:3" x14ac:dyDescent="0.2">
      <c r="A35" s="65" t="s">
        <v>68</v>
      </c>
      <c r="B35" s="61" t="s">
        <v>76</v>
      </c>
      <c r="C35" s="7" t="s">
        <v>77</v>
      </c>
    </row>
    <row r="36" spans="1:3" x14ac:dyDescent="0.2">
      <c r="A36" s="65" t="s">
        <v>69</v>
      </c>
      <c r="B36" s="61" t="s">
        <v>159</v>
      </c>
      <c r="C36" s="7" t="s">
        <v>79</v>
      </c>
    </row>
    <row r="37" spans="1:3" x14ac:dyDescent="0.2">
      <c r="A37" s="65" t="s">
        <v>70</v>
      </c>
      <c r="B37" s="61" t="s">
        <v>71</v>
      </c>
      <c r="C37" s="7" t="s">
        <v>80</v>
      </c>
    </row>
    <row r="38" spans="1:3" x14ac:dyDescent="0.2">
      <c r="A38" s="65" t="s">
        <v>72</v>
      </c>
      <c r="B38" s="61" t="s">
        <v>81</v>
      </c>
      <c r="C38" s="7" t="s">
        <v>155</v>
      </c>
    </row>
    <row r="39" spans="1:3" x14ac:dyDescent="0.2">
      <c r="A39" s="65" t="s">
        <v>73</v>
      </c>
      <c r="B39" s="61" t="s">
        <v>83</v>
      </c>
      <c r="C39" s="7" t="s">
        <v>84</v>
      </c>
    </row>
    <row r="40" spans="1:3" x14ac:dyDescent="0.2">
      <c r="A40" s="65" t="s">
        <v>99</v>
      </c>
      <c r="B40" s="61" t="s">
        <v>21</v>
      </c>
      <c r="C40" s="7" t="s">
        <v>126</v>
      </c>
    </row>
    <row r="41" spans="1:3" x14ac:dyDescent="0.2">
      <c r="A41" s="65" t="s">
        <v>100</v>
      </c>
      <c r="B41" s="61" t="s">
        <v>22</v>
      </c>
      <c r="C41" s="7" t="s">
        <v>174</v>
      </c>
    </row>
    <row r="42" spans="1:3" x14ac:dyDescent="0.2">
      <c r="A42" s="65" t="s">
        <v>101</v>
      </c>
      <c r="B42" s="61" t="s">
        <v>49</v>
      </c>
      <c r="C42" s="7" t="s">
        <v>60</v>
      </c>
    </row>
    <row r="43" spans="1:3" x14ac:dyDescent="0.2">
      <c r="A43" s="65"/>
      <c r="B43" s="61" t="s">
        <v>50</v>
      </c>
    </row>
    <row r="44" spans="1:3" x14ac:dyDescent="0.2">
      <c r="A44" s="65" t="s">
        <v>102</v>
      </c>
      <c r="B44" s="7" t="s">
        <v>23</v>
      </c>
      <c r="C44" s="7" t="s">
        <v>175</v>
      </c>
    </row>
    <row r="45" spans="1:3" x14ac:dyDescent="0.2">
      <c r="A45" s="65" t="s">
        <v>103</v>
      </c>
      <c r="B45" s="7" t="s">
        <v>27</v>
      </c>
      <c r="C45" s="7" t="s">
        <v>51</v>
      </c>
    </row>
    <row r="46" spans="1:3" x14ac:dyDescent="0.2">
      <c r="A46" s="65"/>
      <c r="B46" s="61" t="s">
        <v>33</v>
      </c>
    </row>
    <row r="47" spans="1:3" x14ac:dyDescent="0.2">
      <c r="A47" s="65" t="s">
        <v>104</v>
      </c>
      <c r="B47" s="7" t="s">
        <v>23</v>
      </c>
      <c r="C47" s="7" t="s">
        <v>176</v>
      </c>
    </row>
    <row r="48" spans="1:3" x14ac:dyDescent="0.2">
      <c r="A48" s="65" t="s">
        <v>105</v>
      </c>
      <c r="B48" s="7" t="s">
        <v>27</v>
      </c>
      <c r="C48" s="7" t="s">
        <v>56</v>
      </c>
    </row>
    <row r="49" spans="1:6" x14ac:dyDescent="0.2">
      <c r="A49" s="65"/>
      <c r="B49" s="61" t="s">
        <v>52</v>
      </c>
    </row>
    <row r="50" spans="1:6" x14ac:dyDescent="0.2">
      <c r="A50" s="65" t="s">
        <v>106</v>
      </c>
      <c r="B50" s="7" t="s">
        <v>23</v>
      </c>
      <c r="C50" s="7" t="s">
        <v>177</v>
      </c>
    </row>
    <row r="51" spans="1:6" x14ac:dyDescent="0.2">
      <c r="A51" s="65" t="s">
        <v>107</v>
      </c>
      <c r="B51" s="7" t="s">
        <v>27</v>
      </c>
      <c r="C51" s="7" t="s">
        <v>57</v>
      </c>
    </row>
    <row r="52" spans="1:6" x14ac:dyDescent="0.2">
      <c r="A52" s="65"/>
      <c r="B52" s="61" t="s">
        <v>53</v>
      </c>
    </row>
    <row r="53" spans="1:6" x14ac:dyDescent="0.2">
      <c r="A53" s="65" t="s">
        <v>108</v>
      </c>
      <c r="B53" s="7" t="s">
        <v>23</v>
      </c>
      <c r="C53" s="7" t="s">
        <v>178</v>
      </c>
    </row>
    <row r="54" spans="1:6" x14ac:dyDescent="0.2">
      <c r="A54" s="65" t="s">
        <v>114</v>
      </c>
      <c r="B54" s="7" t="s">
        <v>27</v>
      </c>
      <c r="C54" s="7" t="s">
        <v>58</v>
      </c>
    </row>
    <row r="55" spans="1:6" x14ac:dyDescent="0.2">
      <c r="A55" s="65"/>
      <c r="B55" s="61" t="s">
        <v>54</v>
      </c>
    </row>
    <row r="56" spans="1:6" x14ac:dyDescent="0.2">
      <c r="A56" s="65" t="s">
        <v>109</v>
      </c>
      <c r="B56" s="7" t="s">
        <v>23</v>
      </c>
      <c r="C56" s="7" t="s">
        <v>179</v>
      </c>
    </row>
    <row r="57" spans="1:6" x14ac:dyDescent="0.2">
      <c r="A57" s="65" t="s">
        <v>110</v>
      </c>
      <c r="B57" s="7" t="s">
        <v>27</v>
      </c>
      <c r="C57" s="7" t="s">
        <v>59</v>
      </c>
    </row>
    <row r="58" spans="1:6" x14ac:dyDescent="0.2">
      <c r="A58" s="65" t="s">
        <v>111</v>
      </c>
      <c r="B58" s="61" t="s">
        <v>55</v>
      </c>
      <c r="C58" s="7" t="s">
        <v>62</v>
      </c>
    </row>
    <row r="59" spans="1:6" x14ac:dyDescent="0.2">
      <c r="A59" s="65"/>
      <c r="C59" s="7" t="s">
        <v>61</v>
      </c>
      <c r="F59" s="7" t="str">
        <f>"=Year to date Aggregate Stoploss amount - Year to date Customer Funded Claims - Year to date Aetna Funded Aggregate Stoploss Claims"</f>
        <v>=Year to date Aggregate Stoploss amount - Year to date Customer Funded Claims - Year to date Aetna Funded Aggregate Stoploss Claims</v>
      </c>
    </row>
    <row r="60" spans="1:6" x14ac:dyDescent="0.2">
      <c r="A60" s="65" t="s">
        <v>112</v>
      </c>
      <c r="B60" s="61" t="s">
        <v>64</v>
      </c>
      <c r="C60" s="7" t="s">
        <v>65</v>
      </c>
    </row>
    <row r="61" spans="1:6" x14ac:dyDescent="0.2">
      <c r="A61" s="65" t="s">
        <v>113</v>
      </c>
      <c r="B61" s="61" t="s">
        <v>95</v>
      </c>
      <c r="C61" s="7" t="s">
        <v>66</v>
      </c>
    </row>
  </sheetData>
  <sheetProtection sheet="1" objects="1" scenarios="1" selectLockedCells="1" selectUnlockedCells="1"/>
  <mergeCells count="8">
    <mergeCell ref="B14:U14"/>
    <mergeCell ref="Q17:R17"/>
    <mergeCell ref="S17:T17"/>
    <mergeCell ref="G17:H17"/>
    <mergeCell ref="I17:J17"/>
    <mergeCell ref="K17:L17"/>
    <mergeCell ref="M17:N17"/>
    <mergeCell ref="O17:P17"/>
  </mergeCells>
  <pageMargins left="0.7" right="0.7" top="0.75" bottom="0.75" header="0.3" footer="0.3"/>
  <pageSetup orientation="portrait" r:id="rId1"/>
  <headerFooter>
    <oddFooter>&amp;L&amp;1#&amp;"Calibri"&amp;8&amp;K414141Proprietary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G16"/>
  <sheetViews>
    <sheetView workbookViewId="0"/>
  </sheetViews>
  <sheetFormatPr defaultRowHeight="12.75" x14ac:dyDescent="0.2"/>
  <cols>
    <col min="1" max="1" width="40.28515625" customWidth="1"/>
    <col min="2" max="2" width="12.28515625" customWidth="1"/>
    <col min="3" max="3" width="6.85546875" customWidth="1"/>
    <col min="4" max="4" width="16.85546875" customWidth="1"/>
    <col min="5" max="5" width="9.140625" customWidth="1"/>
    <col min="6" max="6" width="12.85546875" customWidth="1"/>
    <col min="7" max="7" width="12.42578125" customWidth="1"/>
    <col min="8" max="8" width="4.7109375" customWidth="1"/>
  </cols>
  <sheetData>
    <row r="1" spans="2:7" s="1" customFormat="1" ht="36.75" customHeight="1" x14ac:dyDescent="0.2"/>
    <row r="2" spans="2:7" s="1" customFormat="1" ht="20.25" customHeight="1" x14ac:dyDescent="0.2">
      <c r="D2" s="99" t="s">
        <v>0</v>
      </c>
      <c r="E2" s="99"/>
    </row>
    <row r="3" spans="2:7" s="1" customFormat="1" ht="15.95" customHeight="1" x14ac:dyDescent="0.2"/>
    <row r="4" spans="2:7" s="1" customFormat="1" ht="24" customHeight="1" x14ac:dyDescent="0.2">
      <c r="B4" s="2" t="s">
        <v>1</v>
      </c>
      <c r="C4" s="98" t="s">
        <v>2</v>
      </c>
      <c r="D4" s="98"/>
      <c r="E4" s="98" t="s">
        <v>3</v>
      </c>
      <c r="F4" s="98"/>
      <c r="G4" s="3" t="s">
        <v>4</v>
      </c>
    </row>
    <row r="5" spans="2:7" s="1" customFormat="1" ht="19.149999999999999" customHeight="1" x14ac:dyDescent="0.2">
      <c r="B5" s="4" t="s">
        <v>5</v>
      </c>
      <c r="C5" s="96">
        <v>13948.56</v>
      </c>
      <c r="D5" s="96"/>
      <c r="E5" s="96">
        <v>0</v>
      </c>
      <c r="F5" s="96"/>
      <c r="G5" s="5">
        <v>13948.56</v>
      </c>
    </row>
    <row r="6" spans="2:7" s="1" customFormat="1" ht="19.149999999999999" customHeight="1" x14ac:dyDescent="0.2">
      <c r="B6" s="4" t="s">
        <v>6</v>
      </c>
      <c r="C6" s="96">
        <v>35711.03</v>
      </c>
      <c r="D6" s="96"/>
      <c r="E6" s="96">
        <v>0</v>
      </c>
      <c r="F6" s="96"/>
      <c r="G6" s="5">
        <v>35711.03</v>
      </c>
    </row>
    <row r="7" spans="2:7" s="1" customFormat="1" ht="19.149999999999999" customHeight="1" x14ac:dyDescent="0.2">
      <c r="B7" s="4" t="s">
        <v>7</v>
      </c>
      <c r="C7" s="96">
        <v>42331.6</v>
      </c>
      <c r="D7" s="96"/>
      <c r="E7" s="96">
        <v>14220.34</v>
      </c>
      <c r="F7" s="96"/>
      <c r="G7" s="5">
        <v>56551.94</v>
      </c>
    </row>
    <row r="8" spans="2:7" s="1" customFormat="1" ht="19.149999999999999" customHeight="1" x14ac:dyDescent="0.2">
      <c r="B8" s="4" t="s">
        <v>8</v>
      </c>
      <c r="C8" s="96">
        <v>19259.09</v>
      </c>
      <c r="D8" s="96"/>
      <c r="E8" s="96">
        <v>2639.29</v>
      </c>
      <c r="F8" s="96"/>
      <c r="G8" s="5">
        <v>21898.38</v>
      </c>
    </row>
    <row r="9" spans="2:7" s="1" customFormat="1" ht="19.149999999999999" customHeight="1" x14ac:dyDescent="0.2">
      <c r="B9" s="4" t="s">
        <v>9</v>
      </c>
      <c r="C9" s="96">
        <v>16762.29</v>
      </c>
      <c r="D9" s="96"/>
      <c r="E9" s="96">
        <v>170.71</v>
      </c>
      <c r="F9" s="96"/>
      <c r="G9" s="5">
        <v>16933</v>
      </c>
    </row>
    <row r="10" spans="2:7" s="1" customFormat="1" ht="19.149999999999999" customHeight="1" x14ac:dyDescent="0.2">
      <c r="B10" s="4" t="s">
        <v>10</v>
      </c>
      <c r="C10" s="96">
        <v>31362.29</v>
      </c>
      <c r="D10" s="96"/>
      <c r="E10" s="96">
        <v>0</v>
      </c>
      <c r="F10" s="96"/>
      <c r="G10" s="5">
        <v>31362.29</v>
      </c>
    </row>
    <row r="11" spans="2:7" s="1" customFormat="1" ht="19.149999999999999" customHeight="1" x14ac:dyDescent="0.2">
      <c r="B11" s="4" t="s">
        <v>11</v>
      </c>
      <c r="C11" s="96">
        <v>46662.17</v>
      </c>
      <c r="D11" s="96"/>
      <c r="E11" s="96">
        <v>95.34</v>
      </c>
      <c r="F11" s="96"/>
      <c r="G11" s="5">
        <v>46757.51</v>
      </c>
    </row>
    <row r="12" spans="2:7" s="1" customFormat="1" ht="19.149999999999999" customHeight="1" x14ac:dyDescent="0.2">
      <c r="B12" s="4" t="s">
        <v>12</v>
      </c>
      <c r="C12" s="96">
        <v>45861.56</v>
      </c>
      <c r="D12" s="96"/>
      <c r="E12" s="96">
        <v>190.51</v>
      </c>
      <c r="F12" s="96"/>
      <c r="G12" s="5">
        <v>46052.07</v>
      </c>
    </row>
    <row r="13" spans="2:7" s="1" customFormat="1" ht="19.149999999999999" customHeight="1" x14ac:dyDescent="0.2">
      <c r="B13" s="4" t="s">
        <v>13</v>
      </c>
      <c r="C13" s="96">
        <v>43728.43</v>
      </c>
      <c r="D13" s="96"/>
      <c r="E13" s="96">
        <v>4282.78</v>
      </c>
      <c r="F13" s="96"/>
      <c r="G13" s="5">
        <v>48011.21</v>
      </c>
    </row>
    <row r="14" spans="2:7" s="1" customFormat="1" ht="19.149999999999999" customHeight="1" x14ac:dyDescent="0.2">
      <c r="B14" s="4" t="s">
        <v>14</v>
      </c>
      <c r="C14" s="96">
        <v>30898.86</v>
      </c>
      <c r="D14" s="96"/>
      <c r="E14" s="96">
        <v>1096.77</v>
      </c>
      <c r="F14" s="96"/>
      <c r="G14" s="5">
        <v>31995.63</v>
      </c>
    </row>
    <row r="15" spans="2:7" s="1" customFormat="1" ht="19.149999999999999" customHeight="1" x14ac:dyDescent="0.2">
      <c r="B15" s="4" t="s">
        <v>15</v>
      </c>
      <c r="C15" s="96">
        <v>30332.59</v>
      </c>
      <c r="D15" s="96"/>
      <c r="E15" s="96">
        <v>642.73</v>
      </c>
      <c r="F15" s="96"/>
      <c r="G15" s="5">
        <v>30975.32</v>
      </c>
    </row>
    <row r="16" spans="2:7" s="1" customFormat="1" ht="19.7" customHeight="1" x14ac:dyDescent="0.2">
      <c r="B16" s="3" t="s">
        <v>16</v>
      </c>
      <c r="C16" s="97">
        <v>356858.47</v>
      </c>
      <c r="D16" s="97"/>
      <c r="E16" s="97">
        <v>23338.47</v>
      </c>
      <c r="F16" s="97"/>
      <c r="G16" s="6">
        <v>380196.94</v>
      </c>
    </row>
  </sheetData>
  <mergeCells count="27">
    <mergeCell ref="E14:F14"/>
    <mergeCell ref="E15:F15"/>
    <mergeCell ref="E16:F16"/>
    <mergeCell ref="E4:F4"/>
    <mergeCell ref="E5:F5"/>
    <mergeCell ref="E6:F6"/>
    <mergeCell ref="E7:F7"/>
    <mergeCell ref="E8:F8"/>
    <mergeCell ref="E9:F9"/>
    <mergeCell ref="D2:E2"/>
    <mergeCell ref="E10:F10"/>
    <mergeCell ref="E11:F11"/>
    <mergeCell ref="E12:F12"/>
    <mergeCell ref="E13:F13"/>
    <mergeCell ref="C15:D15"/>
    <mergeCell ref="C16:D16"/>
    <mergeCell ref="C4:D4"/>
    <mergeCell ref="C5:D5"/>
    <mergeCell ref="C6:D6"/>
    <mergeCell ref="C7:D7"/>
    <mergeCell ref="C8:D8"/>
    <mergeCell ref="C9:D9"/>
    <mergeCell ref="C10:D10"/>
    <mergeCell ref="C11:D11"/>
    <mergeCell ref="C12:D12"/>
    <mergeCell ref="C13:D13"/>
    <mergeCell ref="C14:D14"/>
  </mergeCells>
  <pageMargins left="0.7" right="0.7" top="0.75" bottom="0.75" header="0.3" footer="0.3"/>
  <pageSetup paperSize="9" orientation="portrait" r:id="rId1"/>
  <headerFooter alignWithMargins="0">
    <oddFooter>&amp;L&amp;1#&amp;"Calibri"&amp;8&amp;K414141Proprietary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T53"/>
  <sheetViews>
    <sheetView showGridLines="0" zoomScaleNormal="100" workbookViewId="0">
      <selection activeCell="C52" sqref="C52"/>
    </sheetView>
  </sheetViews>
  <sheetFormatPr defaultRowHeight="12.75" x14ac:dyDescent="0.2"/>
  <cols>
    <col min="1" max="1" width="19.5703125" bestFit="1" customWidth="1"/>
    <col min="2" max="2" width="32.85546875" customWidth="1"/>
    <col min="3" max="3" width="20.42578125" customWidth="1"/>
    <col min="4" max="4" width="19.5703125" bestFit="1" customWidth="1"/>
    <col min="5" max="5" width="13.5703125" customWidth="1"/>
    <col min="6" max="6" width="2.42578125" customWidth="1"/>
    <col min="7" max="7" width="21.85546875" customWidth="1"/>
    <col min="8" max="8" width="27" bestFit="1" customWidth="1"/>
    <col min="9" max="9" width="13.140625" customWidth="1"/>
  </cols>
  <sheetData>
    <row r="1" spans="1:20" s="7" customFormat="1" x14ac:dyDescent="0.2">
      <c r="H1"/>
      <c r="I1"/>
      <c r="J1"/>
      <c r="K1"/>
      <c r="L1"/>
      <c r="M1"/>
      <c r="N1"/>
    </row>
    <row r="2" spans="1:20" s="8" customFormat="1" ht="36" customHeight="1" x14ac:dyDescent="0.3">
      <c r="B2" s="9"/>
      <c r="C2" s="9"/>
      <c r="D2" s="88"/>
      <c r="E2" s="100"/>
      <c r="F2" s="31"/>
      <c r="G2" s="9"/>
      <c r="H2" s="9"/>
      <c r="I2" s="9"/>
      <c r="J2" s="9"/>
      <c r="K2" s="9"/>
    </row>
    <row r="3" spans="1:20" s="7" customFormat="1" x14ac:dyDescent="0.2"/>
    <row r="4" spans="1:20" s="7" customFormat="1" x14ac:dyDescent="0.2">
      <c r="A4" s="10" t="s">
        <v>98</v>
      </c>
      <c r="B4" s="11">
        <f>'Sample YTD LL Tab'!B4</f>
        <v>42163</v>
      </c>
      <c r="C4" s="11"/>
      <c r="D4" s="11"/>
      <c r="E4" s="11"/>
      <c r="F4" s="11"/>
      <c r="H4" s="28" t="s">
        <v>150</v>
      </c>
      <c r="I4" s="32">
        <f>'Sample YTD LL Tab'!U4</f>
        <v>30000</v>
      </c>
    </row>
    <row r="5" spans="1:20" s="7" customFormat="1" x14ac:dyDescent="0.2">
      <c r="A5" s="10" t="s">
        <v>115</v>
      </c>
      <c r="B5" s="12" t="str">
        <f>'Sample YTD LL Tab'!B5</f>
        <v>5/01/2015 to 05/31/2015</v>
      </c>
      <c r="C5" s="12"/>
      <c r="D5" s="12"/>
      <c r="E5" s="12"/>
      <c r="F5" s="12"/>
      <c r="H5" s="28" t="s">
        <v>151</v>
      </c>
      <c r="I5" s="32">
        <f>'Sample YTD LL Tab'!U5</f>
        <v>411462.83</v>
      </c>
    </row>
    <row r="6" spans="1:20" s="7" customFormat="1" x14ac:dyDescent="0.2">
      <c r="A6" s="10" t="s">
        <v>116</v>
      </c>
      <c r="B6" s="12">
        <f>'Sample YTD LL Tab'!B6</f>
        <v>123456</v>
      </c>
      <c r="C6" s="12"/>
      <c r="D6" s="12"/>
      <c r="E6" s="12"/>
      <c r="F6" s="12"/>
    </row>
    <row r="7" spans="1:20" s="7" customFormat="1" x14ac:dyDescent="0.2">
      <c r="A7" s="10" t="s">
        <v>117</v>
      </c>
      <c r="B7" s="12" t="str">
        <f>'Sample YTD LL Tab'!B7</f>
        <v>Sample Customer</v>
      </c>
      <c r="C7" s="12"/>
      <c r="D7" s="12"/>
      <c r="E7" s="12"/>
      <c r="F7" s="12"/>
    </row>
    <row r="8" spans="1:20" s="7" customFormat="1" x14ac:dyDescent="0.2">
      <c r="A8" s="10" t="s">
        <v>118</v>
      </c>
      <c r="B8" s="12">
        <f>'Sample YTD LL Tab'!B8</f>
        <v>81234</v>
      </c>
      <c r="C8" s="12"/>
      <c r="D8" s="12"/>
      <c r="E8" s="12"/>
      <c r="F8" s="12"/>
    </row>
    <row r="9" spans="1:20" s="7" customFormat="1" x14ac:dyDescent="0.2">
      <c r="A9" s="10" t="s">
        <v>119</v>
      </c>
      <c r="B9" s="11">
        <f>'Sample YTD LL Tab'!B10</f>
        <v>42339</v>
      </c>
      <c r="C9" s="11"/>
      <c r="D9" s="11"/>
      <c r="E9" s="11"/>
      <c r="F9" s="11"/>
    </row>
    <row r="10" spans="1:20" s="7" customFormat="1" x14ac:dyDescent="0.2"/>
    <row r="11" spans="1:20" s="7" customFormat="1" x14ac:dyDescent="0.2">
      <c r="A11" s="13" t="s">
        <v>18</v>
      </c>
      <c r="B11" s="14"/>
      <c r="C11" s="14"/>
      <c r="D11" s="14"/>
      <c r="E11" s="14"/>
      <c r="F11" s="14"/>
      <c r="G11" s="14"/>
      <c r="H11" s="14"/>
      <c r="I11" s="14"/>
      <c r="J11" s="14"/>
      <c r="K11" s="14"/>
      <c r="L11" s="14"/>
      <c r="M11" s="14"/>
      <c r="N11" s="14"/>
      <c r="O11" s="14"/>
      <c r="P11" s="14"/>
    </row>
    <row r="12" spans="1:20" s="7" customFormat="1" x14ac:dyDescent="0.2"/>
    <row r="13" spans="1:20" s="7" customFormat="1" ht="17.25" customHeight="1" x14ac:dyDescent="0.25">
      <c r="B13" s="88" t="s">
        <v>28</v>
      </c>
      <c r="C13" s="89"/>
      <c r="D13" s="89"/>
      <c r="E13" s="89"/>
      <c r="F13" s="89"/>
      <c r="G13" s="89"/>
      <c r="H13" s="89"/>
      <c r="I13" s="89"/>
      <c r="J13"/>
      <c r="K13"/>
      <c r="L13"/>
      <c r="M13"/>
      <c r="N13"/>
      <c r="O13"/>
      <c r="P13"/>
      <c r="Q13"/>
      <c r="R13"/>
      <c r="S13"/>
      <c r="T13"/>
    </row>
    <row r="14" spans="1:20" s="1" customFormat="1" ht="20.25" customHeight="1" x14ac:dyDescent="0.2">
      <c r="E14" s="29"/>
      <c r="F14" s="29"/>
    </row>
    <row r="15" spans="1:20" s="1" customFormat="1" ht="15.95" customHeight="1" x14ac:dyDescent="0.2"/>
    <row r="16" spans="1:20" s="1" customFormat="1" ht="25.5" x14ac:dyDescent="0.2">
      <c r="B16" s="16" t="s">
        <v>143</v>
      </c>
      <c r="C16" s="46" t="s">
        <v>144</v>
      </c>
      <c r="D16" s="46" t="s">
        <v>145</v>
      </c>
      <c r="E16" s="33" t="s">
        <v>146</v>
      </c>
      <c r="F16" s="38"/>
      <c r="G16" s="47" t="s">
        <v>147</v>
      </c>
      <c r="H16" s="46" t="s">
        <v>148</v>
      </c>
      <c r="I16" s="16" t="s">
        <v>149</v>
      </c>
    </row>
    <row r="17" spans="1:9" s="1" customFormat="1" ht="12.75" customHeight="1" x14ac:dyDescent="0.2">
      <c r="B17" s="34" t="s">
        <v>38</v>
      </c>
      <c r="C17" s="35">
        <v>8332.85</v>
      </c>
      <c r="D17" s="35">
        <v>0</v>
      </c>
      <c r="E17" s="39">
        <v>8332.85</v>
      </c>
      <c r="F17" s="43"/>
      <c r="G17" s="41">
        <v>31755.35</v>
      </c>
      <c r="H17" s="35">
        <v>0</v>
      </c>
      <c r="I17" s="35">
        <v>31755.35</v>
      </c>
    </row>
    <row r="18" spans="1:9" s="1" customFormat="1" ht="12.75" customHeight="1" x14ac:dyDescent="0.2">
      <c r="B18" s="34" t="s">
        <v>39</v>
      </c>
      <c r="C18" s="35">
        <v>614.04</v>
      </c>
      <c r="D18" s="35">
        <v>534.99</v>
      </c>
      <c r="E18" s="39">
        <v>1149.03</v>
      </c>
      <c r="F18" s="43"/>
      <c r="G18" s="41">
        <v>37292.94</v>
      </c>
      <c r="H18" s="35">
        <v>32984.58</v>
      </c>
      <c r="I18" s="35">
        <v>70277.52</v>
      </c>
    </row>
    <row r="19" spans="1:9" s="1" customFormat="1" ht="12.75" customHeight="1" x14ac:dyDescent="0.2">
      <c r="B19" s="34" t="s">
        <v>40</v>
      </c>
      <c r="C19" s="35">
        <v>7813.32</v>
      </c>
      <c r="D19" s="35">
        <v>0</v>
      </c>
      <c r="E19" s="39">
        <v>7813.32</v>
      </c>
      <c r="F19" s="43"/>
      <c r="G19" s="41">
        <v>14662.86</v>
      </c>
      <c r="H19" s="35">
        <v>0</v>
      </c>
      <c r="I19" s="35">
        <v>14662.86</v>
      </c>
    </row>
    <row r="20" spans="1:9" s="1" customFormat="1" ht="12.75" customHeight="1" x14ac:dyDescent="0.2">
      <c r="B20" s="34" t="s">
        <v>41</v>
      </c>
      <c r="C20" s="35">
        <v>2932.7399999999898</v>
      </c>
      <c r="D20" s="35">
        <v>197916.25</v>
      </c>
      <c r="E20" s="39">
        <v>200848.99</v>
      </c>
      <c r="F20" s="43"/>
      <c r="G20" s="41">
        <v>46184.549999999901</v>
      </c>
      <c r="H20" s="35">
        <v>242469.27</v>
      </c>
      <c r="I20" s="35">
        <v>288653.82</v>
      </c>
    </row>
    <row r="21" spans="1:9" s="1" customFormat="1" ht="12.75" customHeight="1" x14ac:dyDescent="0.2">
      <c r="B21" s="34" t="s">
        <v>42</v>
      </c>
      <c r="C21" s="35">
        <v>574.94000000000005</v>
      </c>
      <c r="D21" s="35">
        <v>0</v>
      </c>
      <c r="E21" s="39">
        <v>574.94000000000005</v>
      </c>
      <c r="F21" s="43"/>
      <c r="G21" s="41">
        <v>3949.33</v>
      </c>
      <c r="H21" s="35">
        <v>0</v>
      </c>
      <c r="I21" s="35">
        <v>3949.33</v>
      </c>
    </row>
    <row r="22" spans="1:9" ht="12.75" customHeight="1" thickBot="1" x14ac:dyDescent="0.25">
      <c r="B22" s="34" t="s">
        <v>43</v>
      </c>
      <c r="C22" s="36">
        <v>1</v>
      </c>
      <c r="D22" s="37">
        <v>0</v>
      </c>
      <c r="E22" s="40">
        <v>1</v>
      </c>
      <c r="F22" s="44"/>
      <c r="G22" s="42">
        <v>1</v>
      </c>
      <c r="H22" s="37">
        <v>0</v>
      </c>
      <c r="I22" s="37">
        <v>1</v>
      </c>
    </row>
    <row r="23" spans="1:9" ht="12.75" customHeight="1" thickTop="1" x14ac:dyDescent="0.2">
      <c r="B23" s="45" t="s">
        <v>17</v>
      </c>
      <c r="C23" s="30">
        <v>20268.89</v>
      </c>
      <c r="D23" s="30">
        <v>198451.24</v>
      </c>
      <c r="E23" s="30">
        <v>218720.13</v>
      </c>
      <c r="F23" s="30"/>
      <c r="G23" s="30">
        <v>133846.03</v>
      </c>
      <c r="H23" s="30">
        <v>275453.84999999998</v>
      </c>
      <c r="I23" s="30">
        <v>409299.88</v>
      </c>
    </row>
    <row r="24" spans="1:9" ht="12.75" customHeight="1" x14ac:dyDescent="0.2"/>
    <row r="25" spans="1:9" ht="16.5" customHeight="1" x14ac:dyDescent="0.2">
      <c r="D25" s="48"/>
      <c r="E25" s="66" t="s">
        <v>152</v>
      </c>
      <c r="F25" s="48"/>
      <c r="G25" s="49">
        <f>+I5</f>
        <v>411462.83</v>
      </c>
      <c r="H25" s="48"/>
      <c r="I25" s="48"/>
    </row>
    <row r="26" spans="1:9" x14ac:dyDescent="0.2">
      <c r="D26" s="48"/>
      <c r="E26" s="51"/>
      <c r="F26" s="48"/>
      <c r="G26" s="48"/>
      <c r="H26" s="48"/>
      <c r="I26" s="48"/>
    </row>
    <row r="27" spans="1:9" x14ac:dyDescent="0.2">
      <c r="D27" s="48"/>
      <c r="E27" s="66" t="s">
        <v>153</v>
      </c>
      <c r="F27" s="48"/>
      <c r="G27" s="49">
        <f>ABS(H27)</f>
        <v>277616.80000000005</v>
      </c>
      <c r="H27" s="53">
        <f>+G25-G23</f>
        <v>277616.80000000005</v>
      </c>
      <c r="I27" s="48"/>
    </row>
    <row r="30" spans="1:9" x14ac:dyDescent="0.2">
      <c r="B30" s="50"/>
    </row>
    <row r="32" spans="1:9" x14ac:dyDescent="0.2">
      <c r="A32" s="65" t="s">
        <v>67</v>
      </c>
      <c r="B32" s="61" t="s">
        <v>74</v>
      </c>
      <c r="C32" s="7" t="s">
        <v>75</v>
      </c>
      <c r="E32" s="7"/>
      <c r="F32" s="7"/>
      <c r="G32" s="7"/>
      <c r="H32" s="7"/>
    </row>
    <row r="33" spans="1:8" x14ac:dyDescent="0.2">
      <c r="A33" s="65" t="s">
        <v>68</v>
      </c>
      <c r="B33" s="61" t="s">
        <v>76</v>
      </c>
      <c r="C33" s="7" t="s">
        <v>77</v>
      </c>
      <c r="E33" s="7"/>
      <c r="F33" s="7"/>
      <c r="G33" s="7"/>
      <c r="H33" s="7"/>
    </row>
    <row r="34" spans="1:8" x14ac:dyDescent="0.2">
      <c r="A34" s="65" t="s">
        <v>69</v>
      </c>
      <c r="B34" s="61" t="s">
        <v>78</v>
      </c>
      <c r="C34" s="7" t="s">
        <v>79</v>
      </c>
      <c r="E34" s="7"/>
      <c r="F34" s="7"/>
      <c r="G34" s="7"/>
      <c r="H34" s="7"/>
    </row>
    <row r="35" spans="1:8" x14ac:dyDescent="0.2">
      <c r="A35" s="65" t="s">
        <v>70</v>
      </c>
      <c r="B35" s="61" t="s">
        <v>71</v>
      </c>
      <c r="C35" s="7" t="s">
        <v>80</v>
      </c>
      <c r="E35" s="7"/>
      <c r="F35" s="7"/>
      <c r="G35" s="7"/>
      <c r="H35" s="7"/>
    </row>
    <row r="36" spans="1:8" x14ac:dyDescent="0.2">
      <c r="A36" s="65" t="s">
        <v>72</v>
      </c>
      <c r="B36" s="61" t="s">
        <v>81</v>
      </c>
      <c r="C36" s="7" t="s">
        <v>82</v>
      </c>
      <c r="E36" s="7"/>
      <c r="F36" s="7"/>
      <c r="G36" s="7"/>
      <c r="H36" s="7"/>
    </row>
    <row r="37" spans="1:8" x14ac:dyDescent="0.2">
      <c r="A37" s="65" t="s">
        <v>73</v>
      </c>
      <c r="B37" s="61" t="s">
        <v>83</v>
      </c>
      <c r="C37" s="7" t="s">
        <v>84</v>
      </c>
      <c r="E37" s="7"/>
      <c r="F37" s="7"/>
      <c r="G37" s="7"/>
      <c r="H37" s="7"/>
    </row>
    <row r="38" spans="1:8" x14ac:dyDescent="0.2">
      <c r="A38" s="65" t="s">
        <v>99</v>
      </c>
      <c r="B38" s="61" t="s">
        <v>63</v>
      </c>
      <c r="C38" s="7" t="s">
        <v>85</v>
      </c>
    </row>
    <row r="39" spans="1:8" x14ac:dyDescent="0.2">
      <c r="A39" s="65" t="s">
        <v>100</v>
      </c>
      <c r="B39" s="61" t="s">
        <v>86</v>
      </c>
      <c r="C39" s="7" t="s">
        <v>180</v>
      </c>
    </row>
    <row r="40" spans="1:8" x14ac:dyDescent="0.2">
      <c r="A40" s="65" t="s">
        <v>101</v>
      </c>
      <c r="B40" s="61" t="s">
        <v>87</v>
      </c>
      <c r="C40" s="7" t="s">
        <v>181</v>
      </c>
    </row>
    <row r="41" spans="1:8" x14ac:dyDescent="0.2">
      <c r="A41" s="65" t="s">
        <v>102</v>
      </c>
      <c r="B41" s="61" t="s">
        <v>88</v>
      </c>
      <c r="C41" s="7" t="s">
        <v>89</v>
      </c>
    </row>
    <row r="42" spans="1:8" x14ac:dyDescent="0.2">
      <c r="A42" s="65" t="s">
        <v>103</v>
      </c>
      <c r="B42" s="61" t="s">
        <v>90</v>
      </c>
      <c r="C42" s="62" t="s">
        <v>91</v>
      </c>
    </row>
    <row r="43" spans="1:8" x14ac:dyDescent="0.2">
      <c r="A43" s="65" t="s">
        <v>104</v>
      </c>
      <c r="B43" s="61" t="s">
        <v>92</v>
      </c>
      <c r="C43" s="62" t="s">
        <v>160</v>
      </c>
    </row>
    <row r="44" spans="1:8" x14ac:dyDescent="0.2">
      <c r="A44" s="65" t="s">
        <v>105</v>
      </c>
      <c r="B44" s="61" t="s">
        <v>93</v>
      </c>
      <c r="C44" s="7" t="s">
        <v>94</v>
      </c>
    </row>
    <row r="45" spans="1:8" x14ac:dyDescent="0.2">
      <c r="A45" s="65" t="s">
        <v>106</v>
      </c>
      <c r="B45" s="61" t="s">
        <v>64</v>
      </c>
      <c r="C45" s="7" t="s">
        <v>65</v>
      </c>
    </row>
    <row r="46" spans="1:8" x14ac:dyDescent="0.2">
      <c r="A46" s="65" t="s">
        <v>107</v>
      </c>
      <c r="B46" s="61" t="s">
        <v>95</v>
      </c>
      <c r="C46" s="7" t="s">
        <v>66</v>
      </c>
    </row>
    <row r="47" spans="1:8" x14ac:dyDescent="0.2">
      <c r="A47" s="65" t="s">
        <v>108</v>
      </c>
      <c r="B47" s="61" t="s">
        <v>161</v>
      </c>
      <c r="C47" s="7" t="s">
        <v>96</v>
      </c>
    </row>
    <row r="48" spans="1:8" x14ac:dyDescent="0.2">
      <c r="A48" s="65"/>
      <c r="D48" s="62" t="str">
        <f>"=Current estimated Aggregate Stoploss amount - YTD claims applied toward Aggregate Stoploss"</f>
        <v>=Current estimated Aggregate Stoploss amount - YTD claims applied toward Aggregate Stoploss</v>
      </c>
    </row>
    <row r="49" spans="1:1" x14ac:dyDescent="0.2">
      <c r="A49" s="65"/>
    </row>
    <row r="50" spans="1:1" x14ac:dyDescent="0.2">
      <c r="A50" s="65"/>
    </row>
    <row r="51" spans="1:1" x14ac:dyDescent="0.2">
      <c r="A51" s="65"/>
    </row>
    <row r="52" spans="1:1" x14ac:dyDescent="0.2">
      <c r="A52" s="65"/>
    </row>
    <row r="53" spans="1:1" x14ac:dyDescent="0.2">
      <c r="A53" s="65"/>
    </row>
  </sheetData>
  <sheetProtection sheet="1" objects="1" scenarios="1" selectLockedCells="1" selectUnlockedCells="1"/>
  <mergeCells count="2">
    <mergeCell ref="B13:I13"/>
    <mergeCell ref="D2:E2"/>
  </mergeCells>
  <pageMargins left="0.7" right="0.7" top="0.75" bottom="0.75" header="0.3" footer="0.3"/>
  <pageSetup paperSize="9" orientation="portrait" r:id="rId1"/>
  <headerFooter alignWithMargins="0">
    <oddFooter>&amp;L&amp;1#&amp;"Calibri"&amp;8&amp;K414141Proprietary</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AFA Reporting Overview</vt:lpstr>
      <vt:lpstr>Sample YTD LL Tab</vt:lpstr>
      <vt:lpstr>YTD LL</vt:lpstr>
      <vt:lpstr>Sample Claim Summary</vt:lpstr>
      <vt:lpstr>'AFA Reporting Overview'!Print_Area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AFA overview</dc:title>
  <dc:creator>SERVER</dc:creator>
  <cp:lastModifiedBy>Dientre Le'on</cp:lastModifiedBy>
  <dcterms:created xsi:type="dcterms:W3CDTF">2010-03-23T10:34:53Z</dcterms:created>
  <dcterms:modified xsi:type="dcterms:W3CDTF">2025-08-07T16:11:24Z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7599526-06ca-49cc-9fa9-5307800a949a_Enabled">
    <vt:lpwstr>true</vt:lpwstr>
  </property>
  <property fmtid="{D5CDD505-2E9C-101B-9397-08002B2CF9AE}" pid="3" name="MSIP_Label_67599526-06ca-49cc-9fa9-5307800a949a_SetDate">
    <vt:lpwstr>2022-02-15T19:27:36Z</vt:lpwstr>
  </property>
  <property fmtid="{D5CDD505-2E9C-101B-9397-08002B2CF9AE}" pid="4" name="MSIP_Label_67599526-06ca-49cc-9fa9-5307800a949a_Method">
    <vt:lpwstr>Standard</vt:lpwstr>
  </property>
  <property fmtid="{D5CDD505-2E9C-101B-9397-08002B2CF9AE}" pid="5" name="MSIP_Label_67599526-06ca-49cc-9fa9-5307800a949a_Name">
    <vt:lpwstr>67599526-06ca-49cc-9fa9-5307800a949a</vt:lpwstr>
  </property>
  <property fmtid="{D5CDD505-2E9C-101B-9397-08002B2CF9AE}" pid="6" name="MSIP_Label_67599526-06ca-49cc-9fa9-5307800a949a_SiteId">
    <vt:lpwstr>fabb61b8-3afe-4e75-b934-a47f782b8cd7</vt:lpwstr>
  </property>
  <property fmtid="{D5CDD505-2E9C-101B-9397-08002B2CF9AE}" pid="7" name="MSIP_Label_67599526-06ca-49cc-9fa9-5307800a949a_ActionId">
    <vt:lpwstr/>
  </property>
  <property fmtid="{D5CDD505-2E9C-101B-9397-08002B2CF9AE}" pid="8" name="MSIP_Label_67599526-06ca-49cc-9fa9-5307800a949a_ContentBits">
    <vt:lpwstr>0</vt:lpwstr>
  </property>
  <property fmtid="{D5CDD505-2E9C-101B-9397-08002B2CF9AE}" pid="9" name="MSIP_Label_cbddaa8c-83ae-41bf-9d15-5e5159dfcb25_Enabled">
    <vt:lpwstr>true</vt:lpwstr>
  </property>
  <property fmtid="{D5CDD505-2E9C-101B-9397-08002B2CF9AE}" pid="10" name="MSIP_Label_cbddaa8c-83ae-41bf-9d15-5e5159dfcb25_SetDate">
    <vt:lpwstr>2025-08-07T16:30:41Z</vt:lpwstr>
  </property>
  <property fmtid="{D5CDD505-2E9C-101B-9397-08002B2CF9AE}" pid="11" name="MSIP_Label_cbddaa8c-83ae-41bf-9d15-5e5159dfcb25_Method">
    <vt:lpwstr>Standard</vt:lpwstr>
  </property>
  <property fmtid="{D5CDD505-2E9C-101B-9397-08002B2CF9AE}" pid="12" name="MSIP_Label_cbddaa8c-83ae-41bf-9d15-5e5159dfcb25_Name">
    <vt:lpwstr>Word and Brown</vt:lpwstr>
  </property>
  <property fmtid="{D5CDD505-2E9C-101B-9397-08002B2CF9AE}" pid="13" name="MSIP_Label_cbddaa8c-83ae-41bf-9d15-5e5159dfcb25_SiteId">
    <vt:lpwstr>4b664542-6557-49c2-8060-6ed06a541cbe</vt:lpwstr>
  </property>
  <property fmtid="{D5CDD505-2E9C-101B-9397-08002B2CF9AE}" pid="14" name="MSIP_Label_cbddaa8c-83ae-41bf-9d15-5e5159dfcb25_ActionId">
    <vt:lpwstr>a5b77b56-762c-452a-af33-dfa8da1e8e8e</vt:lpwstr>
  </property>
  <property fmtid="{D5CDD505-2E9C-101B-9397-08002B2CF9AE}" pid="15" name="MSIP_Label_cbddaa8c-83ae-41bf-9d15-5e5159dfcb25_ContentBits">
    <vt:lpwstr>0</vt:lpwstr>
  </property>
</Properties>
</file>